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36.xml" ContentType="application/vnd.ms-excel.controlproperties+xml"/>
  <Override PartName="/xl/ctrlProps/ctrlProp2.xml" ContentType="application/vnd.ms-excel.controlproperties+xml"/>
  <Override PartName="/xl/ctrlProps/ctrlProp6.xml" ContentType="application/vnd.ms-excel.control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22.xml" ContentType="application/vnd.ms-excel.controlproperties+xml"/>
  <Override PartName="/xl/ctrlProps/ctrlProp19.xml" ContentType="application/vnd.ms-excel.controlproperties+xml"/>
  <Override PartName="/xl/ctrlProps/ctrlProp1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0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31.xml" ContentType="application/vnd.ms-excel.controlproperties+xml"/>
  <Override PartName="/xl/ctrlProps/ctrlProp13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06 INDUSTRIE, DIENSTLEISTUNGEN\STATENT\"/>
    </mc:Choice>
  </mc:AlternateContent>
  <workbookProtection lockStructure="1"/>
  <bookViews>
    <workbookView xWindow="14505" yWindow="-15" windowWidth="14310" windowHeight="14700"/>
  </bookViews>
  <sheets>
    <sheet name="2022" sheetId="39" r:id="rId1"/>
    <sheet name="2021" sheetId="5" r:id="rId2"/>
    <sheet name="2020" sheetId="20" r:id="rId3"/>
    <sheet name="2019" sheetId="30" r:id="rId4"/>
    <sheet name="2018" sheetId="31" r:id="rId5"/>
    <sheet name="2017" sheetId="32" r:id="rId6"/>
    <sheet name="2016" sheetId="33" r:id="rId7"/>
    <sheet name="2015" sheetId="34" r:id="rId8"/>
    <sheet name="2014" sheetId="35" r:id="rId9"/>
    <sheet name="2013" sheetId="36" r:id="rId10"/>
    <sheet name="2012" sheetId="37" r:id="rId11"/>
    <sheet name="2011" sheetId="38" r:id="rId12"/>
    <sheet name="Uebersetzungen" sheetId="6" state="hidden" r:id="rId13"/>
  </sheets>
  <calcPr calcId="162913"/>
</workbook>
</file>

<file path=xl/calcChain.xml><?xml version="1.0" encoding="utf-8"?>
<calcChain xmlns="http://schemas.openxmlformats.org/spreadsheetml/2006/main">
  <c r="A145" i="39" l="1"/>
  <c r="A144" i="39"/>
  <c r="A142" i="39"/>
  <c r="A140" i="39"/>
  <c r="A139" i="39"/>
  <c r="A138" i="39"/>
  <c r="A137" i="39"/>
  <c r="A136" i="39"/>
  <c r="A135" i="39"/>
  <c r="A134" i="39"/>
  <c r="A133" i="39"/>
  <c r="A132" i="39"/>
  <c r="A131" i="39"/>
  <c r="A130" i="39"/>
  <c r="A129" i="39"/>
  <c r="A108" i="39"/>
  <c r="A92" i="39"/>
  <c r="A80" i="39"/>
  <c r="A75" i="39"/>
  <c r="A62" i="39"/>
  <c r="A49" i="39"/>
  <c r="A40" i="39"/>
  <c r="A32" i="39"/>
  <c r="A26" i="39"/>
  <c r="A23" i="39"/>
  <c r="A16" i="39"/>
  <c r="A15" i="39"/>
  <c r="M13" i="39"/>
  <c r="L13" i="39"/>
  <c r="K13" i="39"/>
  <c r="J13" i="39"/>
  <c r="I13" i="39"/>
  <c r="H13" i="39"/>
  <c r="G13" i="39"/>
  <c r="F13" i="39"/>
  <c r="E13" i="39"/>
  <c r="D13" i="39"/>
  <c r="C13" i="39"/>
  <c r="B13" i="39"/>
  <c r="J12" i="39"/>
  <c r="F12" i="39"/>
  <c r="B12" i="39"/>
  <c r="A10" i="39"/>
  <c r="A9" i="39"/>
  <c r="A7" i="39"/>
  <c r="A145" i="38" l="1"/>
  <c r="A144" i="38"/>
  <c r="A142" i="38"/>
  <c r="A140" i="38"/>
  <c r="A139" i="38"/>
  <c r="A138" i="38"/>
  <c r="A137" i="38"/>
  <c r="A136" i="38"/>
  <c r="A135" i="38"/>
  <c r="A134" i="38"/>
  <c r="A133" i="38"/>
  <c r="A132" i="38"/>
  <c r="A131" i="38"/>
  <c r="A130" i="38"/>
  <c r="A129" i="38"/>
  <c r="A108" i="38"/>
  <c r="A92" i="38"/>
  <c r="A80" i="38"/>
  <c r="A75" i="38"/>
  <c r="A62" i="38"/>
  <c r="A49" i="38"/>
  <c r="A40" i="38"/>
  <c r="A32" i="38"/>
  <c r="A26" i="38"/>
  <c r="A23" i="38"/>
  <c r="A16" i="38"/>
  <c r="A15" i="38"/>
  <c r="M13" i="38"/>
  <c r="L13" i="38"/>
  <c r="K13" i="38"/>
  <c r="J13" i="38"/>
  <c r="I13" i="38"/>
  <c r="H13" i="38"/>
  <c r="G13" i="38"/>
  <c r="F13" i="38"/>
  <c r="E13" i="38"/>
  <c r="D13" i="38"/>
  <c r="C13" i="38"/>
  <c r="B13" i="38"/>
  <c r="J12" i="38"/>
  <c r="F12" i="38"/>
  <c r="B12" i="38"/>
  <c r="A10" i="38"/>
  <c r="A9" i="38"/>
  <c r="A7" i="38"/>
  <c r="A145" i="37"/>
  <c r="A144" i="37"/>
  <c r="A142" i="37"/>
  <c r="A140" i="37"/>
  <c r="A139" i="37"/>
  <c r="A138" i="37"/>
  <c r="A137" i="37"/>
  <c r="A136" i="37"/>
  <c r="A135" i="37"/>
  <c r="A134" i="37"/>
  <c r="A133" i="37"/>
  <c r="A132" i="37"/>
  <c r="A131" i="37"/>
  <c r="A130" i="37"/>
  <c r="A129" i="37"/>
  <c r="A108" i="37"/>
  <c r="A92" i="37"/>
  <c r="A80" i="37"/>
  <c r="A75" i="37"/>
  <c r="A62" i="37"/>
  <c r="A49" i="37"/>
  <c r="A40" i="37"/>
  <c r="A32" i="37"/>
  <c r="A26" i="37"/>
  <c r="A23" i="37"/>
  <c r="A16" i="37"/>
  <c r="A15" i="37"/>
  <c r="M13" i="37"/>
  <c r="L13" i="37"/>
  <c r="K13" i="37"/>
  <c r="J13" i="37"/>
  <c r="I13" i="37"/>
  <c r="H13" i="37"/>
  <c r="G13" i="37"/>
  <c r="F13" i="37"/>
  <c r="E13" i="37"/>
  <c r="D13" i="37"/>
  <c r="C13" i="37"/>
  <c r="B13" i="37"/>
  <c r="J12" i="37"/>
  <c r="F12" i="37"/>
  <c r="B12" i="37"/>
  <c r="A10" i="37"/>
  <c r="A9" i="37"/>
  <c r="A7" i="37"/>
  <c r="A145" i="36"/>
  <c r="A144" i="36"/>
  <c r="A142" i="36"/>
  <c r="A140" i="36"/>
  <c r="A139" i="36"/>
  <c r="A138" i="36"/>
  <c r="A137" i="36"/>
  <c r="A136" i="36"/>
  <c r="A135" i="36"/>
  <c r="A134" i="36"/>
  <c r="A133" i="36"/>
  <c r="A132" i="36"/>
  <c r="A131" i="36"/>
  <c r="A130" i="36"/>
  <c r="A129" i="36"/>
  <c r="A108" i="36"/>
  <c r="A92" i="36"/>
  <c r="A80" i="36"/>
  <c r="A75" i="36"/>
  <c r="A62" i="36"/>
  <c r="A49" i="36"/>
  <c r="A40" i="36"/>
  <c r="A32" i="36"/>
  <c r="A26" i="36"/>
  <c r="A23" i="36"/>
  <c r="A16" i="36"/>
  <c r="A15" i="36"/>
  <c r="M13" i="36"/>
  <c r="L13" i="36"/>
  <c r="K13" i="36"/>
  <c r="J13" i="36"/>
  <c r="I13" i="36"/>
  <c r="H13" i="36"/>
  <c r="G13" i="36"/>
  <c r="F13" i="36"/>
  <c r="E13" i="36"/>
  <c r="D13" i="36"/>
  <c r="C13" i="36"/>
  <c r="B13" i="36"/>
  <c r="J12" i="36"/>
  <c r="F12" i="36"/>
  <c r="B12" i="36"/>
  <c r="A10" i="36"/>
  <c r="A9" i="36"/>
  <c r="A7" i="36"/>
  <c r="A145" i="35"/>
  <c r="A144" i="35"/>
  <c r="A142" i="35"/>
  <c r="A140" i="35"/>
  <c r="A139" i="35"/>
  <c r="A138" i="35"/>
  <c r="A137" i="35"/>
  <c r="A136" i="35"/>
  <c r="A135" i="35"/>
  <c r="A134" i="35"/>
  <c r="A133" i="35"/>
  <c r="A132" i="35"/>
  <c r="A131" i="35"/>
  <c r="A130" i="35"/>
  <c r="A129" i="35"/>
  <c r="A108" i="35"/>
  <c r="A92" i="35"/>
  <c r="A80" i="35"/>
  <c r="A75" i="35"/>
  <c r="A62" i="35"/>
  <c r="A49" i="35"/>
  <c r="A40" i="35"/>
  <c r="A32" i="35"/>
  <c r="A26" i="35"/>
  <c r="A23" i="35"/>
  <c r="A16" i="35"/>
  <c r="A15" i="35"/>
  <c r="M13" i="35"/>
  <c r="L13" i="35"/>
  <c r="K13" i="35"/>
  <c r="J13" i="35"/>
  <c r="I13" i="35"/>
  <c r="H13" i="35"/>
  <c r="G13" i="35"/>
  <c r="F13" i="35"/>
  <c r="E13" i="35"/>
  <c r="D13" i="35"/>
  <c r="C13" i="35"/>
  <c r="B13" i="35"/>
  <c r="J12" i="35"/>
  <c r="F12" i="35"/>
  <c r="B12" i="35"/>
  <c r="A10" i="35"/>
  <c r="A9" i="35"/>
  <c r="A7" i="35"/>
  <c r="A145" i="34"/>
  <c r="A144" i="34"/>
  <c r="A142" i="34"/>
  <c r="A140" i="34"/>
  <c r="A139" i="34"/>
  <c r="A138" i="34"/>
  <c r="A137" i="34"/>
  <c r="A136" i="34"/>
  <c r="A135" i="34"/>
  <c r="A134" i="34"/>
  <c r="A133" i="34"/>
  <c r="A132" i="34"/>
  <c r="A131" i="34"/>
  <c r="A130" i="34"/>
  <c r="A129" i="34"/>
  <c r="A108" i="34"/>
  <c r="A92" i="34"/>
  <c r="A80" i="34"/>
  <c r="A75" i="34"/>
  <c r="A62" i="34"/>
  <c r="A49" i="34"/>
  <c r="A40" i="34"/>
  <c r="A32" i="34"/>
  <c r="A26" i="34"/>
  <c r="A23" i="34"/>
  <c r="A16" i="34"/>
  <c r="A15" i="34"/>
  <c r="M13" i="34"/>
  <c r="L13" i="34"/>
  <c r="K13" i="34"/>
  <c r="J13" i="34"/>
  <c r="I13" i="34"/>
  <c r="H13" i="34"/>
  <c r="G13" i="34"/>
  <c r="F13" i="34"/>
  <c r="E13" i="34"/>
  <c r="D13" i="34"/>
  <c r="C13" i="34"/>
  <c r="B13" i="34"/>
  <c r="J12" i="34"/>
  <c r="F12" i="34"/>
  <c r="B12" i="34"/>
  <c r="A10" i="34"/>
  <c r="A9" i="34"/>
  <c r="A7" i="34"/>
  <c r="A145" i="33"/>
  <c r="A144" i="33"/>
  <c r="A142" i="33"/>
  <c r="A140" i="33"/>
  <c r="A139" i="33"/>
  <c r="A138" i="33"/>
  <c r="A137" i="33"/>
  <c r="A136" i="33"/>
  <c r="A135" i="33"/>
  <c r="A134" i="33"/>
  <c r="A133" i="33"/>
  <c r="A132" i="33"/>
  <c r="A131" i="33"/>
  <c r="A130" i="33"/>
  <c r="A129" i="33"/>
  <c r="A108" i="33"/>
  <c r="A92" i="33"/>
  <c r="A80" i="33"/>
  <c r="A75" i="33"/>
  <c r="A62" i="33"/>
  <c r="A49" i="33"/>
  <c r="A40" i="33"/>
  <c r="A32" i="33"/>
  <c r="A26" i="33"/>
  <c r="A23" i="33"/>
  <c r="A16" i="33"/>
  <c r="A15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J12" i="33"/>
  <c r="F12" i="33"/>
  <c r="B12" i="33"/>
  <c r="A10" i="33"/>
  <c r="A9" i="33"/>
  <c r="A7" i="33"/>
  <c r="A145" i="32"/>
  <c r="A144" i="32"/>
  <c r="A142" i="32"/>
  <c r="A140" i="32"/>
  <c r="A139" i="32"/>
  <c r="A138" i="32"/>
  <c r="A137" i="32"/>
  <c r="A136" i="32"/>
  <c r="A135" i="32"/>
  <c r="A134" i="32"/>
  <c r="A133" i="32"/>
  <c r="A132" i="32"/>
  <c r="A131" i="32"/>
  <c r="A130" i="32"/>
  <c r="A129" i="32"/>
  <c r="A108" i="32"/>
  <c r="A92" i="32"/>
  <c r="A80" i="32"/>
  <c r="A75" i="32"/>
  <c r="A62" i="32"/>
  <c r="A49" i="32"/>
  <c r="A40" i="32"/>
  <c r="A32" i="32"/>
  <c r="A26" i="32"/>
  <c r="A23" i="32"/>
  <c r="A16" i="32"/>
  <c r="A15" i="32"/>
  <c r="M13" i="32"/>
  <c r="L13" i="32"/>
  <c r="K13" i="32"/>
  <c r="J13" i="32"/>
  <c r="I13" i="32"/>
  <c r="H13" i="32"/>
  <c r="G13" i="32"/>
  <c r="F13" i="32"/>
  <c r="E13" i="32"/>
  <c r="D13" i="32"/>
  <c r="C13" i="32"/>
  <c r="B13" i="32"/>
  <c r="J12" i="32"/>
  <c r="F12" i="32"/>
  <c r="B12" i="32"/>
  <c r="A10" i="32"/>
  <c r="A9" i="32"/>
  <c r="A7" i="32"/>
  <c r="A145" i="31"/>
  <c r="A144" i="31"/>
  <c r="A142" i="31"/>
  <c r="A140" i="31"/>
  <c r="A139" i="31"/>
  <c r="A138" i="31"/>
  <c r="A137" i="31"/>
  <c r="A136" i="31"/>
  <c r="A135" i="31"/>
  <c r="A134" i="31"/>
  <c r="A133" i="31"/>
  <c r="A132" i="31"/>
  <c r="A131" i="31"/>
  <c r="A130" i="31"/>
  <c r="A129" i="31"/>
  <c r="A108" i="31"/>
  <c r="A92" i="31"/>
  <c r="A80" i="31"/>
  <c r="A75" i="31"/>
  <c r="A62" i="31"/>
  <c r="A49" i="31"/>
  <c r="A40" i="31"/>
  <c r="A32" i="31"/>
  <c r="A26" i="31"/>
  <c r="A23" i="31"/>
  <c r="A16" i="31"/>
  <c r="A15" i="31"/>
  <c r="M13" i="31"/>
  <c r="L13" i="31"/>
  <c r="K13" i="31"/>
  <c r="J13" i="31"/>
  <c r="I13" i="31"/>
  <c r="H13" i="31"/>
  <c r="G13" i="31"/>
  <c r="F13" i="31"/>
  <c r="E13" i="31"/>
  <c r="D13" i="31"/>
  <c r="C13" i="31"/>
  <c r="B13" i="31"/>
  <c r="J12" i="31"/>
  <c r="F12" i="31"/>
  <c r="B12" i="31"/>
  <c r="A10" i="31"/>
  <c r="A9" i="31"/>
  <c r="A7" i="31"/>
  <c r="A145" i="30"/>
  <c r="A144" i="30"/>
  <c r="A142" i="30"/>
  <c r="A140" i="30"/>
  <c r="A139" i="30"/>
  <c r="A138" i="30"/>
  <c r="A137" i="30"/>
  <c r="A136" i="30"/>
  <c r="A135" i="30"/>
  <c r="A134" i="30"/>
  <c r="A133" i="30"/>
  <c r="A132" i="30"/>
  <c r="A131" i="30"/>
  <c r="A130" i="30"/>
  <c r="A129" i="30"/>
  <c r="A108" i="30"/>
  <c r="A92" i="30"/>
  <c r="A80" i="30"/>
  <c r="A75" i="30"/>
  <c r="A62" i="30"/>
  <c r="A49" i="30"/>
  <c r="A40" i="30"/>
  <c r="A32" i="30"/>
  <c r="A26" i="30"/>
  <c r="A23" i="30"/>
  <c r="A16" i="30"/>
  <c r="A15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J12" i="30"/>
  <c r="F12" i="30"/>
  <c r="B12" i="30"/>
  <c r="A10" i="30"/>
  <c r="A9" i="30"/>
  <c r="A7" i="30"/>
  <c r="A145" i="20"/>
  <c r="A144" i="20"/>
  <c r="A142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08" i="20"/>
  <c r="A92" i="20"/>
  <c r="A80" i="20"/>
  <c r="A75" i="20"/>
  <c r="A62" i="20"/>
  <c r="A49" i="20"/>
  <c r="A40" i="20"/>
  <c r="A32" i="20"/>
  <c r="A26" i="20"/>
  <c r="A23" i="20"/>
  <c r="A16" i="20"/>
  <c r="A15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J12" i="20"/>
  <c r="F12" i="20"/>
  <c r="B12" i="20"/>
  <c r="A10" i="20"/>
  <c r="A9" i="20"/>
  <c r="A7" i="20"/>
  <c r="M13" i="5"/>
  <c r="L13" i="5"/>
  <c r="K13" i="5"/>
  <c r="J13" i="5"/>
  <c r="I13" i="5"/>
  <c r="H13" i="5"/>
  <c r="G13" i="5"/>
  <c r="F13" i="5"/>
  <c r="E13" i="5"/>
  <c r="D13" i="5"/>
  <c r="C13" i="5"/>
  <c r="A142" i="5"/>
  <c r="J12" i="5" l="1"/>
  <c r="F12" i="5"/>
  <c r="B13" i="5"/>
  <c r="B12" i="5"/>
  <c r="A108" i="5" l="1"/>
  <c r="A92" i="5"/>
  <c r="A80" i="5"/>
  <c r="A75" i="5"/>
  <c r="A62" i="5"/>
  <c r="A49" i="5"/>
  <c r="A40" i="5"/>
  <c r="A32" i="5"/>
  <c r="A26" i="5"/>
  <c r="A23" i="5"/>
  <c r="A16" i="5"/>
  <c r="A15" i="5"/>
  <c r="A145" i="5"/>
  <c r="A144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9" i="5"/>
  <c r="A10" i="5"/>
  <c r="A7" i="5"/>
</calcChain>
</file>

<file path=xl/sharedStrings.xml><?xml version="1.0" encoding="utf-8"?>
<sst xmlns="http://schemas.openxmlformats.org/spreadsheetml/2006/main" count="1743" uniqueCount="213">
  <si>
    <t>Total</t>
  </si>
  <si>
    <t>Vaz/Obervaz</t>
  </si>
  <si>
    <t>Lantsch/Lenz</t>
  </si>
  <si>
    <t>Albula/Alvra</t>
  </si>
  <si>
    <t>Brusio</t>
  </si>
  <si>
    <t>Poschiavo</t>
  </si>
  <si>
    <t>Falera</t>
  </si>
  <si>
    <t>Laax</t>
  </si>
  <si>
    <t>Sagogn</t>
  </si>
  <si>
    <t>Schluein</t>
  </si>
  <si>
    <t>Vals</t>
  </si>
  <si>
    <t>Lumnezia</t>
  </si>
  <si>
    <t>Ilanz/Glion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</si>
  <si>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</si>
  <si>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</si>
  <si>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</si>
  <si>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</si>
  <si>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</si>
  <si>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</si>
  <si>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</si>
  <si>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</si>
  <si>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</si>
  <si>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</si>
  <si>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Safiental</t>
  </si>
  <si>
    <t>Domleschg</t>
  </si>
  <si>
    <t>Avers</t>
  </si>
  <si>
    <t>Sufers</t>
  </si>
  <si>
    <t>Andeer</t>
  </si>
  <si>
    <t>Rongellen</t>
  </si>
  <si>
    <t>Zillis-Reischen</t>
  </si>
  <si>
    <t>Ferrera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</si>
  <si>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</si>
  <si>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</si>
  <si>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</si>
  <si>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</si>
  <si>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</si>
  <si>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</si>
  <si>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</si>
  <si>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</si>
  <si>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</si>
  <si>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</si>
  <si>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Valsot</t>
  </si>
  <si>
    <t>Bever</t>
  </si>
  <si>
    <t>Celerina/Schlarigna</t>
  </si>
  <si>
    <t>Madulain</t>
  </si>
  <si>
    <t>Pontresina</t>
  </si>
  <si>
    <t>Samedan</t>
  </si>
  <si>
    <t>S-chanf</t>
  </si>
  <si>
    <t>Silvaplana</t>
  </si>
  <si>
    <t>Zuoz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</si>
  <si>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</si>
  <si>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</si>
  <si>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</si>
  <si>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</si>
  <si>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</si>
  <si>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</si>
  <si>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</si>
  <si>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</si>
  <si>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</si>
  <si>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San Vittore</t>
  </si>
  <si>
    <t>Val Müstair</t>
  </si>
  <si>
    <t>Davos</t>
  </si>
  <si>
    <t>Fideris</t>
  </si>
  <si>
    <t>Furna</t>
  </si>
  <si>
    <t>Jenaz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</si>
  <si>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</si>
  <si>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</si>
  <si>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</si>
  <si>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</si>
  <si>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</si>
  <si>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</si>
  <si>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</si>
  <si>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</si>
  <si>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</si>
  <si>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</si>
  <si>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</si>
  <si>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</si>
  <si>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</si>
  <si>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</si>
  <si>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</si>
  <si>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</si>
  <si>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</si>
  <si>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</si>
  <si>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</si>
  <si>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</si>
  <si>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</si>
  <si>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</si>
  <si>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</si>
  <si>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GRAUBÜNDEN</t>
  </si>
  <si>
    <t>Surses</t>
  </si>
  <si>
    <t>Conters im Prättigau</t>
  </si>
  <si>
    <t>Obersaxen Mundaun</t>
  </si>
  <si>
    <t>Bergün Filisur</t>
  </si>
  <si>
    <t>Rheinwald</t>
  </si>
  <si>
    <t>La Punt Chamues-ch</t>
  </si>
  <si>
    <t>Schmitten (GR)</t>
  </si>
  <si>
    <t>St. Moritz</t>
  </si>
  <si>
    <t>Sils im Engadin/Segl</t>
  </si>
  <si>
    <t>Bregaglia</t>
  </si>
  <si>
    <t>Roveredo (GR)</t>
  </si>
  <si>
    <t>Calanca</t>
  </si>
  <si>
    <t>Klosters</t>
  </si>
  <si>
    <t>Muntogna da Schons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</si>
  <si>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</si>
  <si>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</si>
  <si>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</si>
  <si>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</si>
  <si>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</si>
  <si>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</si>
  <si>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</si>
  <si>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</si>
  <si>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</si>
  <si>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</si>
  <si>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</si>
  <si>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</si>
  <si>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&lt;UTitel&gt;</t>
  </si>
  <si>
    <t>T1-2</t>
  </si>
  <si>
    <t>&lt;SpaltenTitel_1&gt;</t>
  </si>
  <si>
    <t>&lt;SpaltenTitel_2&gt;</t>
  </si>
  <si>
    <t>&lt;SpaltenTitel_3&gt;</t>
  </si>
  <si>
    <t>&lt;Zeilentitel_1&gt;</t>
  </si>
  <si>
    <t>GRISCHUN</t>
  </si>
  <si>
    <t>GRIGIONI</t>
  </si>
  <si>
    <t>&lt;Zeilentitel_2&gt;</t>
  </si>
  <si>
    <t>Region Albula</t>
  </si>
  <si>
    <t>Regiun Alvra</t>
  </si>
  <si>
    <t>Regione Albula</t>
  </si>
  <si>
    <t>&lt;Zeilentitel_3&gt;</t>
  </si>
  <si>
    <t>Region Bernina</t>
  </si>
  <si>
    <t>Regiun Bernina</t>
  </si>
  <si>
    <t>Regione Bernina</t>
  </si>
  <si>
    <t>&lt;Zeilentitel_4&gt;</t>
  </si>
  <si>
    <t>Region Engiadina Bassa/Val Müstair</t>
  </si>
  <si>
    <t>Regiun Engiadina Bassa/Val Müstair</t>
  </si>
  <si>
    <t>Regione Engiadina Bassa/Val Müstair</t>
  </si>
  <si>
    <t>&lt;Zeilentitel_5&gt;</t>
  </si>
  <si>
    <t>Region Imboden</t>
  </si>
  <si>
    <t>Regiun Plaun</t>
  </si>
  <si>
    <t>Regione Imboden</t>
  </si>
  <si>
    <t>&lt;Zeilentitel_6&gt;</t>
  </si>
  <si>
    <t>Region Landquart</t>
  </si>
  <si>
    <t>Regiun Landquart</t>
  </si>
  <si>
    <t>Regione Landquart</t>
  </si>
  <si>
    <t>&lt;Zeilentitel_7&gt;</t>
  </si>
  <si>
    <t>Region Maloja</t>
  </si>
  <si>
    <t>Regiun Malögia</t>
  </si>
  <si>
    <t>Regione Maloja</t>
  </si>
  <si>
    <t>&lt;Zeilentitel_8&gt;</t>
  </si>
  <si>
    <t>Region Moesa</t>
  </si>
  <si>
    <t>Regiun Moesa</t>
  </si>
  <si>
    <t>Regione Moesa</t>
  </si>
  <si>
    <t>&lt;Zeilentitel_9&gt;</t>
  </si>
  <si>
    <t>Region Plessur</t>
  </si>
  <si>
    <t>Regiun Plessur</t>
  </si>
  <si>
    <t>Regione Plessur</t>
  </si>
  <si>
    <t>&lt;Zeilentitel_10&gt;</t>
  </si>
  <si>
    <t>Region Prättigau/Davos</t>
  </si>
  <si>
    <t>Regiun Partenz/Tavau</t>
  </si>
  <si>
    <t>Regione Prättigau/Davos</t>
  </si>
  <si>
    <t>&lt;Zeilentitel_11&gt;</t>
  </si>
  <si>
    <t>Region Surselva</t>
  </si>
  <si>
    <t>Regiun Surselva</t>
  </si>
  <si>
    <t>Regione Surselva</t>
  </si>
  <si>
    <t>&lt;Zeilentitel_12&gt;</t>
  </si>
  <si>
    <t>Region Viamala</t>
  </si>
  <si>
    <t>Regiun Viamala</t>
  </si>
  <si>
    <t>Regione Viamala</t>
  </si>
  <si>
    <t>&lt;Quelle_1&gt;</t>
  </si>
  <si>
    <t>&lt;Aktualisierung&gt;</t>
  </si>
  <si>
    <t>Totale</t>
  </si>
  <si>
    <t>&lt;SpaltenTitel_1.1&gt;</t>
  </si>
  <si>
    <t>&lt;SpaltenTitel_1.2&gt;</t>
  </si>
  <si>
    <t>&lt;altUTitel&gt;</t>
  </si>
  <si>
    <t>(Gemeindestand 2020: 105 Gemeinden)</t>
  </si>
  <si>
    <t>(stadi communal 2020: 105 vischnancas)</t>
  </si>
  <si>
    <t>(stato dei comuni 2020: 105 comuni)</t>
  </si>
  <si>
    <t>&lt;SpaltenTitel_1.3&gt;</t>
  </si>
  <si>
    <t>Arbeitsstätten</t>
  </si>
  <si>
    <t>Lieus da lavur</t>
  </si>
  <si>
    <t>Stabilimenti</t>
  </si>
  <si>
    <t>Beschäftigte</t>
  </si>
  <si>
    <t>Occupàs</t>
  </si>
  <si>
    <t>Impiegati</t>
  </si>
  <si>
    <t>Vollzeitäquivalente (VZÄ)</t>
  </si>
  <si>
    <t>Equivalents a temp cumplain (ETP)</t>
  </si>
  <si>
    <t>Impiegati a tempo pieno (ETP)</t>
  </si>
  <si>
    <t>&lt;SpaltenTitel_1.4&gt;</t>
  </si>
  <si>
    <t>Quelle: BFS (STATENT)</t>
  </si>
  <si>
    <t>Funtauna: UST (STATENT)</t>
  </si>
  <si>
    <t>Fonte: UST (STATENT)</t>
  </si>
  <si>
    <t>&lt;Legende_1&gt;</t>
  </si>
  <si>
    <t>* aus Datenschutzgründen nicht einzeln ausgewiesen</t>
  </si>
  <si>
    <t>* betg cumprovà individualmain per motivs da la protecziun da datas</t>
  </si>
  <si>
    <t>* non indicati individualmente per motivi di protezione dei dati</t>
  </si>
  <si>
    <t>Primärer Sektor</t>
  </si>
  <si>
    <t>Sekundärer Sektor</t>
  </si>
  <si>
    <t>Tertiärer Sektor</t>
  </si>
  <si>
    <t>Sectur primar</t>
  </si>
  <si>
    <t>Sectur secundar</t>
  </si>
  <si>
    <t>Sectur terziar</t>
  </si>
  <si>
    <t>Settore primario</t>
  </si>
  <si>
    <t>Settore secondario</t>
  </si>
  <si>
    <t>Settore terziario</t>
  </si>
  <si>
    <t>Struttura economica delle regioni e dei comuni dei Grigioni</t>
  </si>
  <si>
    <t>Structura economica da las regiuns e vischnancas grischunas</t>
  </si>
  <si>
    <t>Wirtschaftsstruktur der Bündner Regionen und Gemeinden</t>
  </si>
  <si>
    <t>*</t>
  </si>
  <si>
    <t>Letztmals aktualisiert am: 22.08.2024</t>
  </si>
  <si>
    <t>Ultima actualisaziun: 22.08.2024</t>
  </si>
  <si>
    <t>Ulimo aggiornamento: 22.08.2024</t>
  </si>
  <si>
    <t>(Gemeindestand 2024: 101 Gemeinden)</t>
  </si>
  <si>
    <t>(stadi communal 2024: 101 vischnancas)</t>
  </si>
  <si>
    <t>(stato dei comuni 2024: 101 comuni)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</si>
</sst>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4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000000"/>
      <name val="Segoe UI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0" fontId="8" fillId="0" borderId="0"/>
  </cellStyleXfs>
  <cellXfs count="88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3" fillId="2" borderId="0" xfId="0" applyFont="1" applyFill="1" applyBorder="1"/>
    <xf numFmtId="0" fontId="0" fillId="2" borderId="0" xfId="0" applyFont="1" applyFill="1"/>
    <xf numFmtId="0" fontId="6" fillId="2" borderId="0" xfId="0" applyFont="1" applyFill="1"/>
    <xf numFmtId="0" fontId="7" fillId="2" borderId="2" xfId="0" applyFont="1" applyFill="1" applyBorder="1"/>
    <xf numFmtId="0" fontId="1" fillId="2" borderId="2" xfId="0" applyFont="1" applyFill="1" applyBorder="1"/>
    <xf numFmtId="3" fontId="7" fillId="3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0" fontId="0" fillId="2" borderId="0" xfId="0" applyFill="1"/>
    <xf numFmtId="3" fontId="7" fillId="3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2" fillId="2" borderId="0" xfId="0" applyFont="1" applyFill="1" applyAlignment="1"/>
    <xf numFmtId="0" fontId="0" fillId="2" borderId="0" xfId="0" applyFill="1" applyAlignment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0" fontId="7" fillId="3" borderId="8" xfId="0" applyFont="1" applyFill="1" applyBorder="1"/>
    <xf numFmtId="3" fontId="6" fillId="2" borderId="0" xfId="0" applyNumberFormat="1" applyFont="1" applyFill="1" applyBorder="1"/>
    <xf numFmtId="3" fontId="6" fillId="2" borderId="3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/>
    <xf numFmtId="0" fontId="0" fillId="2" borderId="0" xfId="0" applyFont="1" applyFill="1" applyBorder="1"/>
    <xf numFmtId="0" fontId="0" fillId="2" borderId="0" xfId="0" applyFill="1" applyBorder="1"/>
    <xf numFmtId="0" fontId="9" fillId="4" borderId="0" xfId="0" applyFont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6" fillId="5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top" wrapText="1"/>
    </xf>
    <xf numFmtId="0" fontId="11" fillId="7" borderId="0" xfId="0" applyFont="1" applyFill="1" applyBorder="1" applyAlignment="1">
      <alignment wrapText="1"/>
    </xf>
    <xf numFmtId="0" fontId="11" fillId="5" borderId="0" xfId="0" applyFont="1" applyFill="1" applyBorder="1" applyAlignment="1">
      <alignment horizontal="left" vertical="top" wrapText="1"/>
    </xf>
    <xf numFmtId="0" fontId="13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top"/>
    </xf>
    <xf numFmtId="164" fontId="14" fillId="6" borderId="0" xfId="2" applyNumberFormat="1" applyFont="1" applyFill="1" applyBorder="1" applyAlignment="1" applyProtection="1">
      <alignment horizontal="left" vertical="top"/>
    </xf>
    <xf numFmtId="164" fontId="14" fillId="2" borderId="0" xfId="2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2" borderId="11" xfId="0" applyFill="1" applyBorder="1" applyAlignment="1">
      <alignment vertical="center" wrapText="1"/>
    </xf>
    <xf numFmtId="0" fontId="6" fillId="2" borderId="14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0" fontId="6" fillId="2" borderId="0" xfId="0" applyFont="1" applyFill="1" applyBorder="1"/>
    <xf numFmtId="3" fontId="6" fillId="2" borderId="17" xfId="0" applyNumberFormat="1" applyFont="1" applyFill="1" applyBorder="1"/>
    <xf numFmtId="0" fontId="6" fillId="2" borderId="17" xfId="0" applyFont="1" applyFill="1" applyBorder="1"/>
    <xf numFmtId="0" fontId="6" fillId="2" borderId="3" xfId="0" applyFont="1" applyFill="1" applyBorder="1"/>
    <xf numFmtId="3" fontId="7" fillId="3" borderId="17" xfId="0" applyNumberFormat="1" applyFont="1" applyFill="1" applyBorder="1" applyAlignment="1">
      <alignment horizontal="right"/>
    </xf>
    <xf numFmtId="3" fontId="7" fillId="3" borderId="18" xfId="0" applyNumberFormat="1" applyFont="1" applyFill="1" applyBorder="1" applyAlignment="1">
      <alignment horizontal="right"/>
    </xf>
    <xf numFmtId="3" fontId="7" fillId="2" borderId="17" xfId="0" applyNumberFormat="1" applyFont="1" applyFill="1" applyBorder="1" applyAlignment="1">
      <alignment horizontal="right"/>
    </xf>
    <xf numFmtId="3" fontId="0" fillId="2" borderId="14" xfId="0" applyNumberFormat="1" applyFill="1" applyBorder="1"/>
    <xf numFmtId="3" fontId="0" fillId="2" borderId="15" xfId="0" applyNumberFormat="1" applyFill="1" applyBorder="1"/>
    <xf numFmtId="3" fontId="7" fillId="3" borderId="19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3" fontId="7" fillId="3" borderId="20" xfId="0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right"/>
    </xf>
    <xf numFmtId="3" fontId="6" fillId="2" borderId="18" xfId="0" applyNumberFormat="1" applyFont="1" applyFill="1" applyBorder="1"/>
    <xf numFmtId="3" fontId="6" fillId="2" borderId="1" xfId="0" applyNumberFormat="1" applyFont="1" applyFill="1" applyBorder="1"/>
    <xf numFmtId="3" fontId="6" fillId="2" borderId="21" xfId="0" applyNumberFormat="1" applyFont="1" applyFill="1" applyBorder="1"/>
    <xf numFmtId="0" fontId="7" fillId="3" borderId="11" xfId="0" applyFont="1" applyFill="1" applyBorder="1"/>
    <xf numFmtId="0" fontId="6" fillId="2" borderId="23" xfId="0" applyFont="1" applyFill="1" applyBorder="1" applyAlignment="1">
      <alignment horizontal="right"/>
    </xf>
    <xf numFmtId="0" fontId="6" fillId="2" borderId="18" xfId="0" applyFont="1" applyFill="1" applyBorder="1"/>
    <xf numFmtId="3" fontId="6" fillId="2" borderId="24" xfId="0" applyNumberFormat="1" applyFont="1" applyFill="1" applyBorder="1"/>
    <xf numFmtId="0" fontId="11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4" fillId="2" borderId="0" xfId="0" applyFont="1" applyFill="1"/>
    <xf numFmtId="0" fontId="11" fillId="6" borderId="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5" fillId="2" borderId="16" xfId="0" applyFont="1" applyFill="1" applyBorder="1" applyAlignment="1">
      <alignment horizontal="right"/>
    </xf>
    <xf numFmtId="3" fontId="0" fillId="2" borderId="16" xfId="0" applyNumberFormat="1" applyFill="1" applyBorder="1"/>
    <xf numFmtId="3" fontId="6" fillId="2" borderId="4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/>
    <xf numFmtId="0" fontId="0" fillId="0" borderId="0" xfId="0" applyAlignment="1"/>
    <xf numFmtId="0" fontId="10" fillId="2" borderId="2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3" fontId="0" fillId="2" borderId="0" xfId="0" applyNumberFormat="1" applyFont="1" applyFill="1" applyBorder="1"/>
  </cellXfs>
  <cellStyles count="4">
    <cellStyle name="Komma" xfId="2" builtinId="3"/>
    <cellStyle name="Standard" xfId="0" builtinId="0"/>
    <cellStyle name="Standard 2" xfId="3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0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6865" name="Option Button 1" hidden="1">
                <a:extLst>
                  <a:ext uri="{63B3BB69-23CF-44E3-9099-C40C66FF867C}">
                    <a14:compatExt spid="_x0000_s3686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6866" name="Option Button 2" hidden="1">
                <a:extLst>
                  <a:ext uri="{63B3BB69-23CF-44E3-9099-C40C66FF867C}">
                    <a14:compatExt spid="_x0000_s3686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6867" name="Option Button 3" hidden="1">
                <a:extLst>
                  <a:ext uri="{63B3BB69-23CF-44E3-9099-C40C66FF867C}">
                    <a14:compatExt spid="_x0000_s3686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3" name="Option Button 1" hidden="1">
                <a:extLst>
                  <a:ext uri="{63B3BB69-23CF-44E3-9099-C40C66FF867C}">
                    <a14:compatExt spid="_x0000_s33793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4" name="Option Button 2" hidden="1">
                <a:extLst>
                  <a:ext uri="{63B3BB69-23CF-44E3-9099-C40C66FF867C}">
                    <a14:compatExt spid="_x0000_s33794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5" name="Option Button 3" hidden="1">
                <a:extLst>
                  <a:ext uri="{63B3BB69-23CF-44E3-9099-C40C66FF867C}">
                    <a14:compatExt spid="_x0000_s33795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7" name="Option Button 1" hidden="1">
                <a:extLst>
                  <a:ext uri="{63B3BB69-23CF-44E3-9099-C40C66FF867C}">
                    <a14:compatExt spid="_x0000_s34817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8" name="Option Button 2" hidden="1">
                <a:extLst>
                  <a:ext uri="{63B3BB69-23CF-44E3-9099-C40C66FF867C}">
                    <a14:compatExt spid="_x0000_s34818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9" name="Option Button 3" hidden="1">
                <a:extLst>
                  <a:ext uri="{63B3BB69-23CF-44E3-9099-C40C66FF867C}">
                    <a14:compatExt spid="_x0000_s34819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5841" name="Option Button 1" hidden="1">
                <a:extLst>
                  <a:ext uri="{63B3BB69-23CF-44E3-9099-C40C66FF867C}">
                    <a14:compatExt spid="_x0000_s35841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5842" name="Option Button 2" hidden="1">
                <a:extLst>
                  <a:ext uri="{63B3BB69-23CF-44E3-9099-C40C66FF867C}">
                    <a14:compatExt spid="_x0000_s35842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5843" name="Option Button 3" hidden="1">
                <a:extLst>
                  <a:ext uri="{63B3BB69-23CF-44E3-9099-C40C66FF867C}">
                    <a14:compatExt spid="_x0000_s35843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09" name="Option Button 1" hidden="1">
                <a:extLst>
                  <a:ext uri="{63B3BB69-23CF-44E3-9099-C40C66FF867C}">
                    <a14:compatExt spid="_x0000_s1740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0" name="Option Button 2" hidden="1">
                <a:extLst>
                  <a:ext uri="{63B3BB69-23CF-44E3-9099-C40C66FF867C}">
                    <a14:compatExt spid="_x0000_s1741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1" name="Option Button 3" hidden="1">
                <a:extLst>
                  <a:ext uri="{63B3BB69-23CF-44E3-9099-C40C66FF867C}">
                    <a14:compatExt spid="_x0000_s1741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7649" name="Option Button 1" hidden="1">
                <a:extLst>
                  <a:ext uri="{63B3BB69-23CF-44E3-9099-C40C66FF867C}">
                    <a14:compatExt spid="_x0000_s2764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7650" name="Option Button 2" hidden="1">
                <a:extLst>
                  <a:ext uri="{63B3BB69-23CF-44E3-9099-C40C66FF867C}">
                    <a14:compatExt spid="_x0000_s2765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7651" name="Option Button 3" hidden="1">
                <a:extLst>
                  <a:ext uri="{63B3BB69-23CF-44E3-9099-C40C66FF867C}">
                    <a14:compatExt spid="_x0000_s2765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8673" name="Option Button 1" hidden="1">
                <a:extLst>
                  <a:ext uri="{63B3BB69-23CF-44E3-9099-C40C66FF867C}">
                    <a14:compatExt spid="_x0000_s28673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8674" name="Option Button 2" hidden="1">
                <a:extLst>
                  <a:ext uri="{63B3BB69-23CF-44E3-9099-C40C66FF867C}">
                    <a14:compatExt spid="_x0000_s28674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8675" name="Option Button 3" hidden="1">
                <a:extLst>
                  <a:ext uri="{63B3BB69-23CF-44E3-9099-C40C66FF867C}">
                    <a14:compatExt spid="_x0000_s28675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9697" name="Option Button 1" hidden="1">
                <a:extLst>
                  <a:ext uri="{63B3BB69-23CF-44E3-9099-C40C66FF867C}">
                    <a14:compatExt spid="_x0000_s29697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9698" name="Option Button 2" hidden="1">
                <a:extLst>
                  <a:ext uri="{63B3BB69-23CF-44E3-9099-C40C66FF867C}">
                    <a14:compatExt spid="_x0000_s29698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9699" name="Option Button 3" hidden="1">
                <a:extLst>
                  <a:ext uri="{63B3BB69-23CF-44E3-9099-C40C66FF867C}">
                    <a14:compatExt spid="_x0000_s29699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21" name="Option Button 1" hidden="1">
                <a:extLst>
                  <a:ext uri="{63B3BB69-23CF-44E3-9099-C40C66FF867C}">
                    <a14:compatExt spid="_x0000_s30721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22" name="Option Button 2" hidden="1">
                <a:extLst>
                  <a:ext uri="{63B3BB69-23CF-44E3-9099-C40C66FF867C}">
                    <a14:compatExt spid="_x0000_s30722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23" name="Option Button 3" hidden="1">
                <a:extLst>
                  <a:ext uri="{63B3BB69-23CF-44E3-9099-C40C66FF867C}">
                    <a14:compatExt spid="_x0000_s30723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5" name="Option Button 1" hidden="1">
                <a:extLst>
                  <a:ext uri="{63B3BB69-23CF-44E3-9099-C40C66FF867C}">
                    <a14:compatExt spid="_x0000_s3174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6" name="Option Button 2" hidden="1">
                <a:extLst>
                  <a:ext uri="{63B3BB69-23CF-44E3-9099-C40C66FF867C}">
                    <a14:compatExt spid="_x0000_s3174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7" name="Option Button 3" hidden="1">
                <a:extLst>
                  <a:ext uri="{63B3BB69-23CF-44E3-9099-C40C66FF867C}">
                    <a14:compatExt spid="_x0000_s3174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358775</xdr:colOff>
      <xdr:row>5</xdr:row>
      <xdr:rowOff>32777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0</xdr:row>
      <xdr:rowOff>19050</xdr:rowOff>
    </xdr:from>
    <xdr:to>
      <xdr:col>6</xdr:col>
      <xdr:colOff>495300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0" y="19050"/>
          <a:ext cx="2352675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69" name="Option Button 1" hidden="1">
                <a:extLst>
                  <a:ext uri="{63B3BB69-23CF-44E3-9099-C40C66FF867C}">
                    <a14:compatExt spid="_x0000_s3276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0" name="Option Button 2" hidden="1">
                <a:extLst>
                  <a:ext uri="{63B3BB69-23CF-44E3-9099-C40C66FF867C}">
                    <a14:compatExt spid="_x0000_s3277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1" name="Option Button 3" hidden="1">
                <a:extLst>
                  <a:ext uri="{63B3BB69-23CF-44E3-9099-C40C66FF867C}">
                    <a14:compatExt spid="_x0000_s3277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tabSelected="1"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71"/>
      <c r="C8" s="71"/>
      <c r="D8" s="71"/>
      <c r="E8" s="71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72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2328</v>
      </c>
      <c r="C15" s="8">
        <v>2988</v>
      </c>
      <c r="D15" s="8">
        <v>15726</v>
      </c>
      <c r="E15" s="54">
        <v>21042</v>
      </c>
      <c r="F15" s="8">
        <v>6952</v>
      </c>
      <c r="G15" s="8">
        <v>28086</v>
      </c>
      <c r="H15" s="8">
        <v>103866</v>
      </c>
      <c r="I15" s="54">
        <v>138904</v>
      </c>
      <c r="J15" s="8">
        <v>4501.8100000000004</v>
      </c>
      <c r="K15" s="8">
        <v>25433.58</v>
      </c>
      <c r="L15" s="8">
        <v>76013.78</v>
      </c>
      <c r="M15" s="11">
        <v>105949.17000000001</v>
      </c>
    </row>
    <row r="16" spans="1:13" x14ac:dyDescent="0.2">
      <c r="A16" s="6" t="str">
        <f>VLOOKUP("&lt;Zeilentitel_2&gt;",Uebersetzungen!$B$3:$E$103,Uebersetzungen!$B$2+1,FALSE)</f>
        <v>Region Albula</v>
      </c>
      <c r="B16" s="9">
        <v>167</v>
      </c>
      <c r="C16" s="9">
        <v>159</v>
      </c>
      <c r="D16" s="9">
        <v>706</v>
      </c>
      <c r="E16" s="56">
        <v>1032</v>
      </c>
      <c r="F16" s="9">
        <v>542</v>
      </c>
      <c r="G16" s="9">
        <v>930</v>
      </c>
      <c r="H16" s="9">
        <v>4531</v>
      </c>
      <c r="I16" s="56">
        <v>6003</v>
      </c>
      <c r="J16" s="9">
        <v>362.73</v>
      </c>
      <c r="K16" s="9">
        <v>830.75</v>
      </c>
      <c r="L16" s="9">
        <v>3353.7400000000002</v>
      </c>
      <c r="M16" s="12">
        <v>4547.22</v>
      </c>
    </row>
    <row r="17" spans="1:13" x14ac:dyDescent="0.2">
      <c r="A17" s="7" t="s">
        <v>1</v>
      </c>
      <c r="B17" s="19">
        <v>34</v>
      </c>
      <c r="C17" s="19">
        <v>47</v>
      </c>
      <c r="D17" s="19">
        <v>269</v>
      </c>
      <c r="E17" s="51">
        <v>350</v>
      </c>
      <c r="F17" s="19">
        <v>84</v>
      </c>
      <c r="G17" s="19">
        <v>355</v>
      </c>
      <c r="H17" s="19">
        <v>2388</v>
      </c>
      <c r="I17" s="51">
        <v>2827</v>
      </c>
      <c r="J17" s="19">
        <v>57.25</v>
      </c>
      <c r="K17" s="19">
        <v>319.98</v>
      </c>
      <c r="L17" s="19">
        <v>1892.59</v>
      </c>
      <c r="M17" s="20">
        <v>2269.8199999999997</v>
      </c>
    </row>
    <row r="18" spans="1:13" x14ac:dyDescent="0.2">
      <c r="A18" s="7" t="s">
        <v>2</v>
      </c>
      <c r="B18" s="19">
        <v>6</v>
      </c>
      <c r="C18" s="19">
        <v>5</v>
      </c>
      <c r="D18" s="19">
        <v>46</v>
      </c>
      <c r="E18" s="51">
        <v>57</v>
      </c>
      <c r="F18" s="19">
        <v>19</v>
      </c>
      <c r="G18" s="19">
        <v>8</v>
      </c>
      <c r="H18" s="19">
        <v>177</v>
      </c>
      <c r="I18" s="51">
        <v>204</v>
      </c>
      <c r="J18" s="19">
        <v>12.38</v>
      </c>
      <c r="K18" s="19">
        <v>7.47</v>
      </c>
      <c r="L18" s="19">
        <v>119.82</v>
      </c>
      <c r="M18" s="20">
        <v>139.66999999999999</v>
      </c>
    </row>
    <row r="19" spans="1:13" x14ac:dyDescent="0.2">
      <c r="A19" s="7" t="s">
        <v>95</v>
      </c>
      <c r="B19" s="87" t="s">
        <v>206</v>
      </c>
      <c r="C19" s="87" t="s">
        <v>206</v>
      </c>
      <c r="D19" s="19">
        <v>7</v>
      </c>
      <c r="E19" s="51">
        <v>11</v>
      </c>
      <c r="F19" s="87" t="s">
        <v>206</v>
      </c>
      <c r="G19" s="87" t="s">
        <v>206</v>
      </c>
      <c r="H19" s="19">
        <v>12</v>
      </c>
      <c r="I19" s="51">
        <v>56</v>
      </c>
      <c r="J19" s="87" t="s">
        <v>206</v>
      </c>
      <c r="K19" s="87" t="s">
        <v>206</v>
      </c>
      <c r="L19" s="19">
        <v>6.5900000000000007</v>
      </c>
      <c r="M19" s="20">
        <v>46.730000000000004</v>
      </c>
    </row>
    <row r="20" spans="1:13" x14ac:dyDescent="0.2">
      <c r="A20" s="7" t="s">
        <v>3</v>
      </c>
      <c r="B20" s="19">
        <v>40</v>
      </c>
      <c r="C20" s="19">
        <v>27</v>
      </c>
      <c r="D20" s="19">
        <v>109</v>
      </c>
      <c r="E20" s="51">
        <v>176</v>
      </c>
      <c r="F20" s="19">
        <v>98</v>
      </c>
      <c r="G20" s="19">
        <v>93</v>
      </c>
      <c r="H20" s="19">
        <v>545</v>
      </c>
      <c r="I20" s="51">
        <v>736</v>
      </c>
      <c r="J20" s="19">
        <v>57.16</v>
      </c>
      <c r="K20" s="19">
        <v>76.329999999999984</v>
      </c>
      <c r="L20" s="19">
        <v>352.19999999999993</v>
      </c>
      <c r="M20" s="20">
        <v>485.68999999999994</v>
      </c>
    </row>
    <row r="21" spans="1:13" x14ac:dyDescent="0.2">
      <c r="A21" s="7" t="s">
        <v>89</v>
      </c>
      <c r="B21" s="19">
        <v>62</v>
      </c>
      <c r="C21" s="19">
        <v>57</v>
      </c>
      <c r="D21" s="19">
        <v>198</v>
      </c>
      <c r="E21" s="51">
        <v>317</v>
      </c>
      <c r="F21" s="19">
        <v>190</v>
      </c>
      <c r="G21" s="19">
        <v>353</v>
      </c>
      <c r="H21" s="19">
        <v>1027</v>
      </c>
      <c r="I21" s="51">
        <v>1570</v>
      </c>
      <c r="J21" s="19">
        <v>124.68</v>
      </c>
      <c r="K21" s="19">
        <v>321.19</v>
      </c>
      <c r="L21" s="19">
        <v>711.22000000000014</v>
      </c>
      <c r="M21" s="20">
        <v>1157.0900000000001</v>
      </c>
    </row>
    <row r="22" spans="1:13" x14ac:dyDescent="0.2">
      <c r="A22" s="7" t="s">
        <v>92</v>
      </c>
      <c r="B22" s="19">
        <v>23</v>
      </c>
      <c r="C22" s="19">
        <v>21</v>
      </c>
      <c r="D22" s="19">
        <v>77</v>
      </c>
      <c r="E22" s="51">
        <v>121</v>
      </c>
      <c r="F22" s="19">
        <v>147</v>
      </c>
      <c r="G22" s="19">
        <v>81</v>
      </c>
      <c r="H22" s="19">
        <v>382</v>
      </c>
      <c r="I22" s="51">
        <v>610</v>
      </c>
      <c r="J22" s="19">
        <v>107.98</v>
      </c>
      <c r="K22" s="19">
        <v>68.92</v>
      </c>
      <c r="L22" s="19">
        <v>271.32</v>
      </c>
      <c r="M22" s="20">
        <v>448.22</v>
      </c>
    </row>
    <row r="23" spans="1:13" x14ac:dyDescent="0.2">
      <c r="A23" s="6" t="str">
        <f>VLOOKUP("&lt;Zeilentitel_3&gt;",Uebersetzungen!$B$3:$E$103,Uebersetzungen!$B$2+1,FALSE)</f>
        <v>Region Bernina</v>
      </c>
      <c r="B23" s="9">
        <v>87</v>
      </c>
      <c r="C23" s="9">
        <v>124</v>
      </c>
      <c r="D23" s="9">
        <v>347</v>
      </c>
      <c r="E23" s="56">
        <v>558</v>
      </c>
      <c r="F23" s="9">
        <v>348</v>
      </c>
      <c r="G23" s="9">
        <v>1101</v>
      </c>
      <c r="H23" s="9">
        <v>1759</v>
      </c>
      <c r="I23" s="56">
        <v>3208</v>
      </c>
      <c r="J23" s="9">
        <v>195.01999999999998</v>
      </c>
      <c r="K23" s="9">
        <v>987.37000000000012</v>
      </c>
      <c r="L23" s="9">
        <v>1194.97</v>
      </c>
      <c r="M23" s="12">
        <v>2377.36</v>
      </c>
    </row>
    <row r="24" spans="1:13" x14ac:dyDescent="0.2">
      <c r="A24" s="7" t="s">
        <v>4</v>
      </c>
      <c r="B24" s="19">
        <v>28</v>
      </c>
      <c r="C24" s="19">
        <v>33</v>
      </c>
      <c r="D24" s="19">
        <v>74</v>
      </c>
      <c r="E24" s="51">
        <v>135</v>
      </c>
      <c r="F24" s="19">
        <v>166</v>
      </c>
      <c r="G24" s="19">
        <v>429</v>
      </c>
      <c r="H24" s="19">
        <v>294</v>
      </c>
      <c r="I24" s="51">
        <v>889</v>
      </c>
      <c r="J24" s="19">
        <v>95.05</v>
      </c>
      <c r="K24" s="19">
        <v>394.61000000000007</v>
      </c>
      <c r="L24" s="19">
        <v>210.02000000000004</v>
      </c>
      <c r="M24" s="20">
        <v>699.68000000000006</v>
      </c>
    </row>
    <row r="25" spans="1:13" x14ac:dyDescent="0.2">
      <c r="A25" s="7" t="s">
        <v>5</v>
      </c>
      <c r="B25" s="19">
        <v>59</v>
      </c>
      <c r="C25" s="19">
        <v>91</v>
      </c>
      <c r="D25" s="19">
        <v>273</v>
      </c>
      <c r="E25" s="51">
        <v>423</v>
      </c>
      <c r="F25" s="19">
        <v>182</v>
      </c>
      <c r="G25" s="19">
        <v>672</v>
      </c>
      <c r="H25" s="19">
        <v>1465</v>
      </c>
      <c r="I25" s="51">
        <v>2319</v>
      </c>
      <c r="J25" s="19">
        <v>99.97</v>
      </c>
      <c r="K25" s="19">
        <v>592.7600000000001</v>
      </c>
      <c r="L25" s="19">
        <v>984.94999999999993</v>
      </c>
      <c r="M25" s="20">
        <v>1677.68</v>
      </c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200</v>
      </c>
      <c r="C26" s="9">
        <v>177</v>
      </c>
      <c r="D26" s="9">
        <v>915</v>
      </c>
      <c r="E26" s="56">
        <v>1292</v>
      </c>
      <c r="F26" s="9">
        <v>599</v>
      </c>
      <c r="G26" s="9">
        <v>1315</v>
      </c>
      <c r="H26" s="9">
        <v>5331</v>
      </c>
      <c r="I26" s="56">
        <v>7245</v>
      </c>
      <c r="J26" s="9">
        <v>392.8</v>
      </c>
      <c r="K26" s="9">
        <v>1150.3200000000002</v>
      </c>
      <c r="L26" s="9">
        <v>3921.45</v>
      </c>
      <c r="M26" s="12">
        <v>5464.5700000000006</v>
      </c>
    </row>
    <row r="27" spans="1:13" x14ac:dyDescent="0.2">
      <c r="A27" s="7" t="s">
        <v>38</v>
      </c>
      <c r="B27" s="19">
        <v>29</v>
      </c>
      <c r="C27" s="19">
        <v>34</v>
      </c>
      <c r="D27" s="19">
        <v>125</v>
      </c>
      <c r="E27" s="51">
        <v>188</v>
      </c>
      <c r="F27" s="19">
        <v>87</v>
      </c>
      <c r="G27" s="19">
        <v>241</v>
      </c>
      <c r="H27" s="19">
        <v>674</v>
      </c>
      <c r="I27" s="51">
        <v>1002</v>
      </c>
      <c r="J27" s="19">
        <v>47.92</v>
      </c>
      <c r="K27" s="19">
        <v>211.32</v>
      </c>
      <c r="L27" s="19">
        <v>497.76</v>
      </c>
      <c r="M27" s="20">
        <v>757</v>
      </c>
    </row>
    <row r="28" spans="1:13" x14ac:dyDescent="0.2">
      <c r="A28" s="7" t="s">
        <v>39</v>
      </c>
      <c r="B28" s="19">
        <v>16</v>
      </c>
      <c r="C28" s="19">
        <v>10</v>
      </c>
      <c r="D28" s="19">
        <v>116</v>
      </c>
      <c r="E28" s="51">
        <v>142</v>
      </c>
      <c r="F28" s="19">
        <v>36</v>
      </c>
      <c r="G28" s="19">
        <v>48</v>
      </c>
      <c r="H28" s="19">
        <v>1103</v>
      </c>
      <c r="I28" s="51">
        <v>1187</v>
      </c>
      <c r="J28" s="19">
        <v>20.88</v>
      </c>
      <c r="K28" s="19">
        <v>42.87</v>
      </c>
      <c r="L28" s="19">
        <v>904.92</v>
      </c>
      <c r="M28" s="20">
        <v>968.67</v>
      </c>
    </row>
    <row r="29" spans="1:13" x14ac:dyDescent="0.2">
      <c r="A29" s="7" t="s">
        <v>40</v>
      </c>
      <c r="B29" s="19">
        <v>75</v>
      </c>
      <c r="C29" s="19">
        <v>69</v>
      </c>
      <c r="D29" s="19">
        <v>477</v>
      </c>
      <c r="E29" s="51">
        <v>621</v>
      </c>
      <c r="F29" s="19">
        <v>225</v>
      </c>
      <c r="G29" s="19">
        <v>539</v>
      </c>
      <c r="H29" s="19">
        <v>2627</v>
      </c>
      <c r="I29" s="51">
        <v>3391</v>
      </c>
      <c r="J29" s="19">
        <v>153.49</v>
      </c>
      <c r="K29" s="19">
        <v>479.55999999999995</v>
      </c>
      <c r="L29" s="19">
        <v>1876.12</v>
      </c>
      <c r="M29" s="20">
        <v>2509.17</v>
      </c>
    </row>
    <row r="30" spans="1:13" x14ac:dyDescent="0.2">
      <c r="A30" s="7" t="s">
        <v>41</v>
      </c>
      <c r="B30" s="19">
        <v>33</v>
      </c>
      <c r="C30" s="19">
        <v>25</v>
      </c>
      <c r="D30" s="19">
        <v>55</v>
      </c>
      <c r="E30" s="51">
        <v>113</v>
      </c>
      <c r="F30" s="19">
        <v>111</v>
      </c>
      <c r="G30" s="19">
        <v>164</v>
      </c>
      <c r="H30" s="19">
        <v>178</v>
      </c>
      <c r="I30" s="51">
        <v>453</v>
      </c>
      <c r="J30" s="19">
        <v>85.06</v>
      </c>
      <c r="K30" s="19">
        <v>143.44999999999999</v>
      </c>
      <c r="L30" s="19">
        <v>125.21000000000001</v>
      </c>
      <c r="M30" s="20">
        <v>353.72</v>
      </c>
    </row>
    <row r="31" spans="1:13" x14ac:dyDescent="0.2">
      <c r="A31" s="7" t="s">
        <v>60</v>
      </c>
      <c r="B31" s="19">
        <v>47</v>
      </c>
      <c r="C31" s="19">
        <v>39</v>
      </c>
      <c r="D31" s="19">
        <v>142</v>
      </c>
      <c r="E31" s="51">
        <v>228</v>
      </c>
      <c r="F31" s="19">
        <v>140</v>
      </c>
      <c r="G31" s="19">
        <v>323</v>
      </c>
      <c r="H31" s="19">
        <v>749</v>
      </c>
      <c r="I31" s="51">
        <v>1212</v>
      </c>
      <c r="J31" s="19">
        <v>85.45</v>
      </c>
      <c r="K31" s="19">
        <v>273.12</v>
      </c>
      <c r="L31" s="19">
        <v>517.43999999999994</v>
      </c>
      <c r="M31" s="20">
        <v>876.01</v>
      </c>
    </row>
    <row r="32" spans="1:13" x14ac:dyDescent="0.2">
      <c r="A32" s="6" t="str">
        <f>VLOOKUP("&lt;Zeilentitel_5&gt;",Uebersetzungen!$B$3:$E$103,Uebersetzungen!$B$2+1,FALSE)</f>
        <v>Region Imboden</v>
      </c>
      <c r="B32" s="9">
        <v>81</v>
      </c>
      <c r="C32" s="9">
        <v>223</v>
      </c>
      <c r="D32" s="9">
        <v>1063</v>
      </c>
      <c r="E32" s="56">
        <v>1367</v>
      </c>
      <c r="F32" s="9">
        <v>284</v>
      </c>
      <c r="G32" s="9">
        <v>3851</v>
      </c>
      <c r="H32" s="9">
        <v>5064</v>
      </c>
      <c r="I32" s="56">
        <v>9199</v>
      </c>
      <c r="J32" s="9">
        <v>198.41</v>
      </c>
      <c r="K32" s="9">
        <v>3587.1899999999996</v>
      </c>
      <c r="L32" s="9">
        <v>3630.7700000000004</v>
      </c>
      <c r="M32" s="12">
        <v>7416.37</v>
      </c>
    </row>
    <row r="33" spans="1:13" x14ac:dyDescent="0.2">
      <c r="A33" s="7" t="s">
        <v>31</v>
      </c>
      <c r="B33" s="19">
        <v>12</v>
      </c>
      <c r="C33" s="19">
        <v>28</v>
      </c>
      <c r="D33" s="19">
        <v>153</v>
      </c>
      <c r="E33" s="51">
        <v>193</v>
      </c>
      <c r="F33" s="19">
        <v>73</v>
      </c>
      <c r="G33" s="19">
        <v>890</v>
      </c>
      <c r="H33" s="19">
        <v>869</v>
      </c>
      <c r="I33" s="51">
        <v>1832</v>
      </c>
      <c r="J33" s="19">
        <v>56.46</v>
      </c>
      <c r="K33" s="19">
        <v>833.32999999999993</v>
      </c>
      <c r="L33" s="19">
        <v>625.85</v>
      </c>
      <c r="M33" s="20">
        <v>1515.6399999999999</v>
      </c>
    </row>
    <row r="34" spans="1:13" x14ac:dyDescent="0.2">
      <c r="A34" s="7" t="s">
        <v>32</v>
      </c>
      <c r="B34" s="19">
        <v>12</v>
      </c>
      <c r="C34" s="19">
        <v>71</v>
      </c>
      <c r="D34" s="19">
        <v>309</v>
      </c>
      <c r="E34" s="51">
        <v>392</v>
      </c>
      <c r="F34" s="19">
        <v>42</v>
      </c>
      <c r="G34" s="19">
        <v>2032</v>
      </c>
      <c r="H34" s="19">
        <v>1876</v>
      </c>
      <c r="I34" s="51">
        <v>3950</v>
      </c>
      <c r="J34" s="19">
        <v>29.61</v>
      </c>
      <c r="K34" s="19">
        <v>1916.42</v>
      </c>
      <c r="L34" s="19">
        <v>1319.0300000000004</v>
      </c>
      <c r="M34" s="20">
        <v>3265.0600000000004</v>
      </c>
    </row>
    <row r="35" spans="1:13" x14ac:dyDescent="0.2">
      <c r="A35" s="7" t="s">
        <v>33</v>
      </c>
      <c r="B35" s="19">
        <v>7</v>
      </c>
      <c r="C35" s="19">
        <v>16</v>
      </c>
      <c r="D35" s="19">
        <v>63</v>
      </c>
      <c r="E35" s="51">
        <v>86</v>
      </c>
      <c r="F35" s="19">
        <v>21</v>
      </c>
      <c r="G35" s="19">
        <v>200</v>
      </c>
      <c r="H35" s="19">
        <v>175</v>
      </c>
      <c r="I35" s="51">
        <v>396</v>
      </c>
      <c r="J35" s="19">
        <v>12.78</v>
      </c>
      <c r="K35" s="19">
        <v>187.10000000000002</v>
      </c>
      <c r="L35" s="19">
        <v>114.84999999999998</v>
      </c>
      <c r="M35" s="20">
        <v>314.73</v>
      </c>
    </row>
    <row r="36" spans="1:13" x14ac:dyDescent="0.2">
      <c r="A36" s="7" t="s">
        <v>34</v>
      </c>
      <c r="B36" s="19">
        <v>10</v>
      </c>
      <c r="C36" s="19">
        <v>34</v>
      </c>
      <c r="D36" s="19">
        <v>86</v>
      </c>
      <c r="E36" s="51">
        <v>130</v>
      </c>
      <c r="F36" s="19">
        <v>29</v>
      </c>
      <c r="G36" s="19">
        <v>208</v>
      </c>
      <c r="H36" s="19">
        <v>286</v>
      </c>
      <c r="I36" s="51">
        <v>523</v>
      </c>
      <c r="J36" s="19">
        <v>20.059999999999999</v>
      </c>
      <c r="K36" s="19">
        <v>187.41000000000003</v>
      </c>
      <c r="L36" s="19">
        <v>185.46000000000004</v>
      </c>
      <c r="M36" s="20">
        <v>392.93000000000006</v>
      </c>
    </row>
    <row r="37" spans="1:13" x14ac:dyDescent="0.2">
      <c r="A37" s="7" t="s">
        <v>35</v>
      </c>
      <c r="B37" s="19">
        <v>16</v>
      </c>
      <c r="C37" s="19">
        <v>36</v>
      </c>
      <c r="D37" s="19">
        <v>297</v>
      </c>
      <c r="E37" s="51">
        <v>349</v>
      </c>
      <c r="F37" s="19">
        <v>41</v>
      </c>
      <c r="G37" s="19">
        <v>314</v>
      </c>
      <c r="H37" s="19">
        <v>1533</v>
      </c>
      <c r="I37" s="51">
        <v>1888</v>
      </c>
      <c r="J37" s="19">
        <v>24</v>
      </c>
      <c r="K37" s="19">
        <v>281.31</v>
      </c>
      <c r="L37" s="19">
        <v>1177.4599999999998</v>
      </c>
      <c r="M37" s="20">
        <v>1482.7699999999998</v>
      </c>
    </row>
    <row r="38" spans="1:13" x14ac:dyDescent="0.2">
      <c r="A38" s="7" t="s">
        <v>36</v>
      </c>
      <c r="B38" s="19">
        <v>12</v>
      </c>
      <c r="C38" s="19">
        <v>19</v>
      </c>
      <c r="D38" s="19">
        <v>64</v>
      </c>
      <c r="E38" s="51">
        <v>95</v>
      </c>
      <c r="F38" s="19">
        <v>37</v>
      </c>
      <c r="G38" s="19">
        <v>101</v>
      </c>
      <c r="H38" s="19">
        <v>122</v>
      </c>
      <c r="I38" s="51">
        <v>260</v>
      </c>
      <c r="J38" s="19">
        <v>26.43</v>
      </c>
      <c r="K38" s="19">
        <v>84.44</v>
      </c>
      <c r="L38" s="19">
        <v>74.37</v>
      </c>
      <c r="M38" s="20">
        <v>185.24</v>
      </c>
    </row>
    <row r="39" spans="1:13" x14ac:dyDescent="0.2">
      <c r="A39" s="7" t="s">
        <v>37</v>
      </c>
      <c r="B39" s="19">
        <v>12</v>
      </c>
      <c r="C39" s="19">
        <v>19</v>
      </c>
      <c r="D39" s="19">
        <v>91</v>
      </c>
      <c r="E39" s="51">
        <v>122</v>
      </c>
      <c r="F39" s="19">
        <v>41</v>
      </c>
      <c r="G39" s="19">
        <v>106</v>
      </c>
      <c r="H39" s="19">
        <v>203</v>
      </c>
      <c r="I39" s="51">
        <v>350</v>
      </c>
      <c r="J39" s="19">
        <v>29.07</v>
      </c>
      <c r="K39" s="19">
        <v>97.18</v>
      </c>
      <c r="L39" s="19">
        <v>133.75000000000003</v>
      </c>
      <c r="M39" s="20">
        <v>260</v>
      </c>
    </row>
    <row r="40" spans="1:13" x14ac:dyDescent="0.2">
      <c r="A40" s="6" t="str">
        <f>VLOOKUP("&lt;Zeilentitel_6&gt;",Uebersetzungen!$B$3:$E$103,Uebersetzungen!$B$2+1,FALSE)</f>
        <v>Region Landquart</v>
      </c>
      <c r="B40" s="9">
        <v>240</v>
      </c>
      <c r="C40" s="9">
        <v>374</v>
      </c>
      <c r="D40" s="9">
        <v>1514</v>
      </c>
      <c r="E40" s="56">
        <v>2128</v>
      </c>
      <c r="F40" s="9">
        <v>836</v>
      </c>
      <c r="G40" s="9">
        <v>4997</v>
      </c>
      <c r="H40" s="9">
        <v>8494</v>
      </c>
      <c r="I40" s="56">
        <v>14327</v>
      </c>
      <c r="J40" s="9">
        <v>554.04999999999995</v>
      </c>
      <c r="K40" s="9">
        <v>4599.9799999999996</v>
      </c>
      <c r="L40" s="9">
        <v>6189.0700000000006</v>
      </c>
      <c r="M40" s="12">
        <v>11343.1</v>
      </c>
    </row>
    <row r="41" spans="1:13" x14ac:dyDescent="0.2">
      <c r="A41" s="7" t="s">
        <v>71</v>
      </c>
      <c r="B41" s="19">
        <v>27</v>
      </c>
      <c r="C41" s="19">
        <v>56</v>
      </c>
      <c r="D41" s="19">
        <v>136</v>
      </c>
      <c r="E41" s="51">
        <v>219</v>
      </c>
      <c r="F41" s="19">
        <v>61</v>
      </c>
      <c r="G41" s="19">
        <v>639</v>
      </c>
      <c r="H41" s="19">
        <v>451</v>
      </c>
      <c r="I41" s="51">
        <v>1151</v>
      </c>
      <c r="J41" s="19">
        <v>45.54</v>
      </c>
      <c r="K41" s="19">
        <v>580.66000000000008</v>
      </c>
      <c r="L41" s="19">
        <v>311.54000000000002</v>
      </c>
      <c r="M41" s="20">
        <v>937.74</v>
      </c>
    </row>
    <row r="42" spans="1:13" x14ac:dyDescent="0.2">
      <c r="A42" s="7" t="s">
        <v>72</v>
      </c>
      <c r="B42" s="19">
        <v>17</v>
      </c>
      <c r="C42" s="19">
        <v>42</v>
      </c>
      <c r="D42" s="19">
        <v>113</v>
      </c>
      <c r="E42" s="51">
        <v>172</v>
      </c>
      <c r="F42" s="19">
        <v>88</v>
      </c>
      <c r="G42" s="19">
        <v>402</v>
      </c>
      <c r="H42" s="19">
        <v>636</v>
      </c>
      <c r="I42" s="51">
        <v>1126</v>
      </c>
      <c r="J42" s="19">
        <v>68.34</v>
      </c>
      <c r="K42" s="19">
        <v>366.41</v>
      </c>
      <c r="L42" s="19">
        <v>445.13000000000005</v>
      </c>
      <c r="M42" s="20">
        <v>879.88000000000011</v>
      </c>
    </row>
    <row r="43" spans="1:13" x14ac:dyDescent="0.2">
      <c r="A43" s="7" t="s">
        <v>73</v>
      </c>
      <c r="B43" s="19">
        <v>24</v>
      </c>
      <c r="C43" s="19">
        <v>55</v>
      </c>
      <c r="D43" s="19">
        <v>233</v>
      </c>
      <c r="E43" s="51">
        <v>312</v>
      </c>
      <c r="F43" s="19">
        <v>69</v>
      </c>
      <c r="G43" s="19">
        <v>723</v>
      </c>
      <c r="H43" s="19">
        <v>1336</v>
      </c>
      <c r="I43" s="51">
        <v>2128</v>
      </c>
      <c r="J43" s="19">
        <v>39.4</v>
      </c>
      <c r="K43" s="19">
        <v>661.45</v>
      </c>
      <c r="L43" s="19">
        <v>949.38000000000022</v>
      </c>
      <c r="M43" s="20">
        <v>1650.2300000000002</v>
      </c>
    </row>
    <row r="44" spans="1:13" x14ac:dyDescent="0.2">
      <c r="A44" s="7" t="s">
        <v>74</v>
      </c>
      <c r="B44" s="19">
        <v>24</v>
      </c>
      <c r="C44" s="19">
        <v>5</v>
      </c>
      <c r="D44" s="19">
        <v>57</v>
      </c>
      <c r="E44" s="51">
        <v>86</v>
      </c>
      <c r="F44" s="19">
        <v>104</v>
      </c>
      <c r="G44" s="19">
        <v>7</v>
      </c>
      <c r="H44" s="19">
        <v>220</v>
      </c>
      <c r="I44" s="51">
        <v>331</v>
      </c>
      <c r="J44" s="19">
        <v>65.33</v>
      </c>
      <c r="K44" s="19">
        <v>3.62</v>
      </c>
      <c r="L44" s="19">
        <v>151.54999999999998</v>
      </c>
      <c r="M44" s="20">
        <v>220.5</v>
      </c>
    </row>
    <row r="45" spans="1:13" x14ac:dyDescent="0.2">
      <c r="A45" s="7" t="s">
        <v>75</v>
      </c>
      <c r="B45" s="19">
        <v>32</v>
      </c>
      <c r="C45" s="19">
        <v>12</v>
      </c>
      <c r="D45" s="19">
        <v>50</v>
      </c>
      <c r="E45" s="51">
        <v>94</v>
      </c>
      <c r="F45" s="19">
        <v>109</v>
      </c>
      <c r="G45" s="19">
        <v>21</v>
      </c>
      <c r="H45" s="19">
        <v>158</v>
      </c>
      <c r="I45" s="51">
        <v>288</v>
      </c>
      <c r="J45" s="19">
        <v>69.7</v>
      </c>
      <c r="K45" s="19">
        <v>17.66</v>
      </c>
      <c r="L45" s="19">
        <v>118.2</v>
      </c>
      <c r="M45" s="20">
        <v>205.56</v>
      </c>
    </row>
    <row r="46" spans="1:13" x14ac:dyDescent="0.2">
      <c r="A46" s="7" t="s">
        <v>76</v>
      </c>
      <c r="B46" s="19">
        <v>52</v>
      </c>
      <c r="C46" s="19">
        <v>53</v>
      </c>
      <c r="D46" s="19">
        <v>237</v>
      </c>
      <c r="E46" s="51">
        <v>342</v>
      </c>
      <c r="F46" s="19">
        <v>167</v>
      </c>
      <c r="G46" s="19">
        <v>669</v>
      </c>
      <c r="H46" s="19">
        <v>1341</v>
      </c>
      <c r="I46" s="51">
        <v>2177</v>
      </c>
      <c r="J46" s="19">
        <v>118.85</v>
      </c>
      <c r="K46" s="19">
        <v>611.40000000000009</v>
      </c>
      <c r="L46" s="19">
        <v>942.61</v>
      </c>
      <c r="M46" s="20">
        <v>1672.8600000000001</v>
      </c>
    </row>
    <row r="47" spans="1:13" x14ac:dyDescent="0.2">
      <c r="A47" s="7" t="s">
        <v>77</v>
      </c>
      <c r="B47" s="19">
        <v>40</v>
      </c>
      <c r="C47" s="19">
        <v>41</v>
      </c>
      <c r="D47" s="19">
        <v>163</v>
      </c>
      <c r="E47" s="51">
        <v>244</v>
      </c>
      <c r="F47" s="19">
        <v>143</v>
      </c>
      <c r="G47" s="19">
        <v>231</v>
      </c>
      <c r="H47" s="19">
        <v>558</v>
      </c>
      <c r="I47" s="51">
        <v>932</v>
      </c>
      <c r="J47" s="19">
        <v>79.06</v>
      </c>
      <c r="K47" s="19">
        <v>213.85</v>
      </c>
      <c r="L47" s="19">
        <v>402.96000000000004</v>
      </c>
      <c r="M47" s="20">
        <v>695.87</v>
      </c>
    </row>
    <row r="48" spans="1:13" x14ac:dyDescent="0.2">
      <c r="A48" s="7" t="s">
        <v>78</v>
      </c>
      <c r="B48" s="19">
        <v>24</v>
      </c>
      <c r="C48" s="19">
        <v>110</v>
      </c>
      <c r="D48" s="19">
        <v>525</v>
      </c>
      <c r="E48" s="51">
        <v>659</v>
      </c>
      <c r="F48" s="19">
        <v>95</v>
      </c>
      <c r="G48" s="19">
        <v>2305</v>
      </c>
      <c r="H48" s="19">
        <v>3794</v>
      </c>
      <c r="I48" s="51">
        <v>6194</v>
      </c>
      <c r="J48" s="19">
        <v>67.83</v>
      </c>
      <c r="K48" s="19">
        <v>2144.9299999999998</v>
      </c>
      <c r="L48" s="19">
        <v>2867.7000000000003</v>
      </c>
      <c r="M48" s="20">
        <v>5080.46</v>
      </c>
    </row>
    <row r="49" spans="1:13" x14ac:dyDescent="0.2">
      <c r="A49" s="6" t="str">
        <f>VLOOKUP("&lt;Zeilentitel_7&gt;",Uebersetzungen!$B$3:$E$103,Uebersetzungen!$B$2+1,FALSE)</f>
        <v>Region Maloja</v>
      </c>
      <c r="B49" s="9">
        <v>111</v>
      </c>
      <c r="C49" s="9">
        <v>309</v>
      </c>
      <c r="D49" s="9">
        <v>2120</v>
      </c>
      <c r="E49" s="56">
        <v>2540</v>
      </c>
      <c r="F49" s="9">
        <v>346</v>
      </c>
      <c r="G49" s="9">
        <v>3052</v>
      </c>
      <c r="H49" s="9">
        <v>15548</v>
      </c>
      <c r="I49" s="56">
        <v>18946</v>
      </c>
      <c r="J49" s="9">
        <v>246.65000000000003</v>
      </c>
      <c r="K49" s="9">
        <v>2793.83</v>
      </c>
      <c r="L49" s="9">
        <v>12305.74</v>
      </c>
      <c r="M49" s="12">
        <v>15346.22</v>
      </c>
    </row>
    <row r="50" spans="1:13" x14ac:dyDescent="0.2">
      <c r="A50" s="7" t="s">
        <v>42</v>
      </c>
      <c r="B50" s="19">
        <v>5</v>
      </c>
      <c r="C50" s="19">
        <v>9</v>
      </c>
      <c r="D50" s="19">
        <v>59</v>
      </c>
      <c r="E50" s="51">
        <v>73</v>
      </c>
      <c r="F50" s="19">
        <v>13</v>
      </c>
      <c r="G50" s="19">
        <v>120</v>
      </c>
      <c r="H50" s="19">
        <v>228</v>
      </c>
      <c r="I50" s="51">
        <v>361</v>
      </c>
      <c r="J50" s="19">
        <v>10.55</v>
      </c>
      <c r="K50" s="19">
        <v>106.52</v>
      </c>
      <c r="L50" s="19">
        <v>169.67999999999998</v>
      </c>
      <c r="M50" s="20">
        <v>286.75</v>
      </c>
    </row>
    <row r="51" spans="1:13" x14ac:dyDescent="0.2">
      <c r="A51" s="7" t="s">
        <v>43</v>
      </c>
      <c r="B51" s="19">
        <v>7</v>
      </c>
      <c r="C51" s="19">
        <v>17</v>
      </c>
      <c r="D51" s="19">
        <v>143</v>
      </c>
      <c r="E51" s="51">
        <v>167</v>
      </c>
      <c r="F51" s="19">
        <v>31</v>
      </c>
      <c r="G51" s="19">
        <v>125</v>
      </c>
      <c r="H51" s="19">
        <v>784</v>
      </c>
      <c r="I51" s="51">
        <v>940</v>
      </c>
      <c r="J51" s="19">
        <v>25.37</v>
      </c>
      <c r="K51" s="19">
        <v>115.83</v>
      </c>
      <c r="L51" s="19">
        <v>598.5</v>
      </c>
      <c r="M51" s="20">
        <v>739.7</v>
      </c>
    </row>
    <row r="52" spans="1:13" x14ac:dyDescent="0.2">
      <c r="A52" s="7" t="s">
        <v>44</v>
      </c>
      <c r="B52" s="19">
        <v>6</v>
      </c>
      <c r="C52" s="87" t="s">
        <v>206</v>
      </c>
      <c r="D52" s="19">
        <v>22</v>
      </c>
      <c r="E52" s="51">
        <v>30</v>
      </c>
      <c r="F52" s="19">
        <v>17</v>
      </c>
      <c r="G52" s="87" t="s">
        <v>206</v>
      </c>
      <c r="H52" s="19">
        <v>53</v>
      </c>
      <c r="I52" s="51">
        <v>75</v>
      </c>
      <c r="J52" s="19">
        <v>10.57</v>
      </c>
      <c r="K52" s="87" t="s">
        <v>206</v>
      </c>
      <c r="L52" s="19">
        <v>37.669999999999995</v>
      </c>
      <c r="M52" s="20">
        <v>52.41</v>
      </c>
    </row>
    <row r="53" spans="1:13" x14ac:dyDescent="0.2">
      <c r="A53" s="7" t="s">
        <v>45</v>
      </c>
      <c r="B53" s="87" t="s">
        <v>206</v>
      </c>
      <c r="C53" s="19">
        <v>26</v>
      </c>
      <c r="D53" s="19">
        <v>199</v>
      </c>
      <c r="E53" s="51">
        <v>227</v>
      </c>
      <c r="F53" s="87" t="s">
        <v>206</v>
      </c>
      <c r="G53" s="19">
        <v>386</v>
      </c>
      <c r="H53" s="19">
        <v>1604</v>
      </c>
      <c r="I53" s="51">
        <v>1996</v>
      </c>
      <c r="J53" s="87" t="s">
        <v>206</v>
      </c>
      <c r="K53" s="19">
        <v>357.96999999999997</v>
      </c>
      <c r="L53" s="19">
        <v>1312.93</v>
      </c>
      <c r="M53" s="20">
        <v>1675.18</v>
      </c>
    </row>
    <row r="54" spans="1:13" x14ac:dyDescent="0.2">
      <c r="A54" s="7" t="s">
        <v>94</v>
      </c>
      <c r="B54" s="19">
        <v>7</v>
      </c>
      <c r="C54" s="19">
        <v>13</v>
      </c>
      <c r="D54" s="19">
        <v>67</v>
      </c>
      <c r="E54" s="51">
        <v>87</v>
      </c>
      <c r="F54" s="19">
        <v>19</v>
      </c>
      <c r="G54" s="19">
        <v>54</v>
      </c>
      <c r="H54" s="19">
        <v>185</v>
      </c>
      <c r="I54" s="51">
        <v>258</v>
      </c>
      <c r="J54" s="19">
        <v>16.05</v>
      </c>
      <c r="K54" s="19">
        <v>48.58</v>
      </c>
      <c r="L54" s="19">
        <v>137.35</v>
      </c>
      <c r="M54" s="20">
        <v>201.98</v>
      </c>
    </row>
    <row r="55" spans="1:13" x14ac:dyDescent="0.2">
      <c r="A55" s="7" t="s">
        <v>46</v>
      </c>
      <c r="B55" s="19">
        <v>9</v>
      </c>
      <c r="C55" s="19">
        <v>40</v>
      </c>
      <c r="D55" s="19">
        <v>308</v>
      </c>
      <c r="E55" s="51">
        <v>357</v>
      </c>
      <c r="F55" s="19">
        <v>23</v>
      </c>
      <c r="G55" s="19">
        <v>407</v>
      </c>
      <c r="H55" s="19">
        <v>2439</v>
      </c>
      <c r="I55" s="51">
        <v>2869</v>
      </c>
      <c r="J55" s="19">
        <v>16.71</v>
      </c>
      <c r="K55" s="19">
        <v>366.13</v>
      </c>
      <c r="L55" s="19">
        <v>1840.8299999999997</v>
      </c>
      <c r="M55" s="20">
        <v>2223.6699999999996</v>
      </c>
    </row>
    <row r="56" spans="1:13" x14ac:dyDescent="0.2">
      <c r="A56" s="7" t="s">
        <v>96</v>
      </c>
      <c r="B56" s="19">
        <v>5</v>
      </c>
      <c r="C56" s="19">
        <v>80</v>
      </c>
      <c r="D56" s="19">
        <v>771</v>
      </c>
      <c r="E56" s="51">
        <v>856</v>
      </c>
      <c r="F56" s="19">
        <v>21</v>
      </c>
      <c r="G56" s="19">
        <v>1098</v>
      </c>
      <c r="H56" s="19">
        <v>6963</v>
      </c>
      <c r="I56" s="51">
        <v>8082</v>
      </c>
      <c r="J56" s="19">
        <v>16.510000000000002</v>
      </c>
      <c r="K56" s="19">
        <v>1031.2</v>
      </c>
      <c r="L56" s="19">
        <v>5679.11</v>
      </c>
      <c r="M56" s="20">
        <v>6726.82</v>
      </c>
    </row>
    <row r="57" spans="1:13" x14ac:dyDescent="0.2">
      <c r="A57" s="7" t="s">
        <v>47</v>
      </c>
      <c r="B57" s="19">
        <v>18</v>
      </c>
      <c r="C57" s="19">
        <v>14</v>
      </c>
      <c r="D57" s="19">
        <v>60</v>
      </c>
      <c r="E57" s="51">
        <v>92</v>
      </c>
      <c r="F57" s="19">
        <v>42</v>
      </c>
      <c r="G57" s="19">
        <v>114</v>
      </c>
      <c r="H57" s="19">
        <v>139</v>
      </c>
      <c r="I57" s="51">
        <v>295</v>
      </c>
      <c r="J57" s="19">
        <v>25.7</v>
      </c>
      <c r="K57" s="19">
        <v>100.32000000000001</v>
      </c>
      <c r="L57" s="19">
        <v>93.92</v>
      </c>
      <c r="M57" s="20">
        <v>219.94</v>
      </c>
    </row>
    <row r="58" spans="1:13" x14ac:dyDescent="0.2">
      <c r="A58" s="7" t="s">
        <v>97</v>
      </c>
      <c r="B58" s="19">
        <v>8</v>
      </c>
      <c r="C58" s="19">
        <v>14</v>
      </c>
      <c r="D58" s="19">
        <v>78</v>
      </c>
      <c r="E58" s="51">
        <v>100</v>
      </c>
      <c r="F58" s="19">
        <v>32</v>
      </c>
      <c r="G58" s="19">
        <v>154</v>
      </c>
      <c r="H58" s="19">
        <v>885</v>
      </c>
      <c r="I58" s="51">
        <v>1071</v>
      </c>
      <c r="J58" s="19">
        <v>20.27</v>
      </c>
      <c r="K58" s="19">
        <v>143.93</v>
      </c>
      <c r="L58" s="19">
        <v>744.34000000000026</v>
      </c>
      <c r="M58" s="20">
        <v>908.5400000000003</v>
      </c>
    </row>
    <row r="59" spans="1:13" x14ac:dyDescent="0.2">
      <c r="A59" s="7" t="s">
        <v>48</v>
      </c>
      <c r="B59" s="19">
        <v>5</v>
      </c>
      <c r="C59" s="19">
        <v>15</v>
      </c>
      <c r="D59" s="19">
        <v>140</v>
      </c>
      <c r="E59" s="51">
        <v>160</v>
      </c>
      <c r="F59" s="19">
        <v>16</v>
      </c>
      <c r="G59" s="19">
        <v>57</v>
      </c>
      <c r="H59" s="19">
        <v>963</v>
      </c>
      <c r="I59" s="51">
        <v>1036</v>
      </c>
      <c r="J59" s="19">
        <v>14.3</v>
      </c>
      <c r="K59" s="19">
        <v>49.49</v>
      </c>
      <c r="L59" s="19">
        <v>786.16999999999985</v>
      </c>
      <c r="M59" s="20">
        <v>849.95999999999981</v>
      </c>
    </row>
    <row r="60" spans="1:13" x14ac:dyDescent="0.2">
      <c r="A60" s="7" t="s">
        <v>49</v>
      </c>
      <c r="B60" s="19">
        <v>8</v>
      </c>
      <c r="C60" s="19">
        <v>18</v>
      </c>
      <c r="D60" s="19">
        <v>116</v>
      </c>
      <c r="E60" s="51">
        <v>142</v>
      </c>
      <c r="F60" s="19">
        <v>28</v>
      </c>
      <c r="G60" s="19">
        <v>160</v>
      </c>
      <c r="H60" s="19">
        <v>664</v>
      </c>
      <c r="I60" s="51">
        <v>852</v>
      </c>
      <c r="J60" s="19">
        <v>18.53</v>
      </c>
      <c r="K60" s="19">
        <v>141.29000000000002</v>
      </c>
      <c r="L60" s="19">
        <v>497.46</v>
      </c>
      <c r="M60" s="20">
        <v>657.28</v>
      </c>
    </row>
    <row r="61" spans="1:13" x14ac:dyDescent="0.2">
      <c r="A61" s="7" t="s">
        <v>98</v>
      </c>
      <c r="B61" s="19">
        <v>31</v>
      </c>
      <c r="C61" s="19">
        <v>61</v>
      </c>
      <c r="D61" s="19">
        <v>157</v>
      </c>
      <c r="E61" s="51">
        <v>249</v>
      </c>
      <c r="F61" s="19">
        <v>98</v>
      </c>
      <c r="G61" s="19">
        <v>372</v>
      </c>
      <c r="H61" s="19">
        <v>641</v>
      </c>
      <c r="I61" s="51">
        <v>1111</v>
      </c>
      <c r="J61" s="19">
        <v>67.81</v>
      </c>
      <c r="K61" s="19">
        <v>328.4</v>
      </c>
      <c r="L61" s="19">
        <v>407.78000000000003</v>
      </c>
      <c r="M61" s="20">
        <v>803.99</v>
      </c>
    </row>
    <row r="62" spans="1:13" x14ac:dyDescent="0.2">
      <c r="A62" s="6" t="str">
        <f>VLOOKUP("&lt;Zeilentitel_8&gt;",Uebersetzungen!$B$3:$E$103,Uebersetzungen!$B$2+1,FALSE)</f>
        <v>Region Moesa</v>
      </c>
      <c r="B62" s="9">
        <v>108</v>
      </c>
      <c r="C62" s="9">
        <v>229</v>
      </c>
      <c r="D62" s="9">
        <v>858</v>
      </c>
      <c r="E62" s="56">
        <v>1195</v>
      </c>
      <c r="F62" s="9">
        <v>301</v>
      </c>
      <c r="G62" s="9">
        <v>1463</v>
      </c>
      <c r="H62" s="9">
        <v>2633</v>
      </c>
      <c r="I62" s="56">
        <v>4397</v>
      </c>
      <c r="J62" s="9">
        <v>185.89000000000001</v>
      </c>
      <c r="K62" s="9">
        <v>1294.8399999999999</v>
      </c>
      <c r="L62" s="9">
        <v>1864.45</v>
      </c>
      <c r="M62" s="12">
        <v>3345.18</v>
      </c>
    </row>
    <row r="63" spans="1:13" x14ac:dyDescent="0.2">
      <c r="A63" s="7" t="s">
        <v>50</v>
      </c>
      <c r="B63" s="87" t="s">
        <v>206</v>
      </c>
      <c r="C63" s="19">
        <v>0</v>
      </c>
      <c r="D63" s="87" t="s">
        <v>206</v>
      </c>
      <c r="E63" s="51">
        <v>6</v>
      </c>
      <c r="F63" s="87" t="s">
        <v>206</v>
      </c>
      <c r="G63" s="19">
        <v>0</v>
      </c>
      <c r="H63" s="87" t="s">
        <v>206</v>
      </c>
      <c r="I63" s="51">
        <v>17</v>
      </c>
      <c r="J63" s="87" t="s">
        <v>206</v>
      </c>
      <c r="K63" s="19">
        <v>0</v>
      </c>
      <c r="L63" s="87" t="s">
        <v>206</v>
      </c>
      <c r="M63" s="20">
        <v>9.6999999999999993</v>
      </c>
    </row>
    <row r="64" spans="1:13" x14ac:dyDescent="0.2">
      <c r="A64" s="7" t="s">
        <v>51</v>
      </c>
      <c r="B64" s="19">
        <v>6</v>
      </c>
      <c r="C64" s="19">
        <v>4</v>
      </c>
      <c r="D64" s="19">
        <v>20</v>
      </c>
      <c r="E64" s="51">
        <v>30</v>
      </c>
      <c r="F64" s="19">
        <v>11</v>
      </c>
      <c r="G64" s="19">
        <v>5</v>
      </c>
      <c r="H64" s="19">
        <v>88</v>
      </c>
      <c r="I64" s="51">
        <v>104</v>
      </c>
      <c r="J64" s="19">
        <v>5.82</v>
      </c>
      <c r="K64" s="19">
        <v>3.44</v>
      </c>
      <c r="L64" s="19">
        <v>66.08</v>
      </c>
      <c r="M64" s="20">
        <v>75.34</v>
      </c>
    </row>
    <row r="65" spans="1:13" x14ac:dyDescent="0.2">
      <c r="A65" s="7" t="s">
        <v>52</v>
      </c>
      <c r="B65" s="87" t="s">
        <v>206</v>
      </c>
      <c r="C65" s="19">
        <v>4</v>
      </c>
      <c r="D65" s="19">
        <v>9</v>
      </c>
      <c r="E65" s="51">
        <v>16</v>
      </c>
      <c r="F65" s="87" t="s">
        <v>206</v>
      </c>
      <c r="G65" s="19">
        <v>4</v>
      </c>
      <c r="H65" s="19">
        <v>17</v>
      </c>
      <c r="I65" s="51">
        <v>29</v>
      </c>
      <c r="J65" s="87" t="s">
        <v>206</v>
      </c>
      <c r="K65" s="19">
        <v>2.71</v>
      </c>
      <c r="L65" s="19">
        <v>12.880000000000003</v>
      </c>
      <c r="M65" s="20">
        <v>21.240000000000002</v>
      </c>
    </row>
    <row r="66" spans="1:13" x14ac:dyDescent="0.2">
      <c r="A66" s="7" t="s">
        <v>53</v>
      </c>
      <c r="B66" s="19">
        <v>4</v>
      </c>
      <c r="C66" s="87" t="s">
        <v>206</v>
      </c>
      <c r="D66" s="19">
        <v>11</v>
      </c>
      <c r="E66" s="51">
        <v>16</v>
      </c>
      <c r="F66" s="19">
        <v>7</v>
      </c>
      <c r="G66" s="87" t="s">
        <v>206</v>
      </c>
      <c r="H66" s="19">
        <v>13</v>
      </c>
      <c r="I66" s="51">
        <v>21</v>
      </c>
      <c r="J66" s="19">
        <v>2.89</v>
      </c>
      <c r="K66" s="87" t="s">
        <v>206</v>
      </c>
      <c r="L66" s="19">
        <v>6.1400000000000006</v>
      </c>
      <c r="M66" s="20">
        <v>9.25</v>
      </c>
    </row>
    <row r="67" spans="1:13" x14ac:dyDescent="0.2">
      <c r="A67" s="7" t="s">
        <v>54</v>
      </c>
      <c r="B67" s="19">
        <v>13</v>
      </c>
      <c r="C67" s="19">
        <v>25</v>
      </c>
      <c r="D67" s="19">
        <v>47</v>
      </c>
      <c r="E67" s="51">
        <v>85</v>
      </c>
      <c r="F67" s="19">
        <v>67</v>
      </c>
      <c r="G67" s="19">
        <v>132</v>
      </c>
      <c r="H67" s="19">
        <v>110</v>
      </c>
      <c r="I67" s="51">
        <v>309</v>
      </c>
      <c r="J67" s="19">
        <v>47.25</v>
      </c>
      <c r="K67" s="19">
        <v>115.47</v>
      </c>
      <c r="L67" s="19">
        <v>73.210000000000008</v>
      </c>
      <c r="M67" s="20">
        <v>235.93</v>
      </c>
    </row>
    <row r="68" spans="1:13" x14ac:dyDescent="0.2">
      <c r="A68" s="7" t="s">
        <v>55</v>
      </c>
      <c r="B68" s="19">
        <v>13</v>
      </c>
      <c r="C68" s="19">
        <v>29</v>
      </c>
      <c r="D68" s="19">
        <v>126</v>
      </c>
      <c r="E68" s="51">
        <v>168</v>
      </c>
      <c r="F68" s="19">
        <v>42</v>
      </c>
      <c r="G68" s="19">
        <v>137</v>
      </c>
      <c r="H68" s="19">
        <v>419</v>
      </c>
      <c r="I68" s="51">
        <v>598</v>
      </c>
      <c r="J68" s="19">
        <v>28.93</v>
      </c>
      <c r="K68" s="19">
        <v>120.63000000000001</v>
      </c>
      <c r="L68" s="19">
        <v>301.94</v>
      </c>
      <c r="M68" s="20">
        <v>451.5</v>
      </c>
    </row>
    <row r="69" spans="1:13" x14ac:dyDescent="0.2">
      <c r="A69" s="7" t="s">
        <v>56</v>
      </c>
      <c r="B69" s="19">
        <v>4</v>
      </c>
      <c r="C69" s="19">
        <v>17</v>
      </c>
      <c r="D69" s="19">
        <v>26</v>
      </c>
      <c r="E69" s="51">
        <v>47</v>
      </c>
      <c r="F69" s="19">
        <v>13</v>
      </c>
      <c r="G69" s="19">
        <v>49</v>
      </c>
      <c r="H69" s="19">
        <v>51</v>
      </c>
      <c r="I69" s="51">
        <v>113</v>
      </c>
      <c r="J69" s="19">
        <v>7.17</v>
      </c>
      <c r="K69" s="19">
        <v>40.059999999999995</v>
      </c>
      <c r="L69" s="19">
        <v>38.17</v>
      </c>
      <c r="M69" s="20">
        <v>85.4</v>
      </c>
    </row>
    <row r="70" spans="1:13" x14ac:dyDescent="0.2">
      <c r="A70" s="7" t="s">
        <v>57</v>
      </c>
      <c r="B70" s="19">
        <v>8</v>
      </c>
      <c r="C70" s="19">
        <v>10</v>
      </c>
      <c r="D70" s="19">
        <v>48</v>
      </c>
      <c r="E70" s="51">
        <v>66</v>
      </c>
      <c r="F70" s="19">
        <v>20</v>
      </c>
      <c r="G70" s="19">
        <v>41</v>
      </c>
      <c r="H70" s="19">
        <v>98</v>
      </c>
      <c r="I70" s="51">
        <v>159</v>
      </c>
      <c r="J70" s="19">
        <v>10.5</v>
      </c>
      <c r="K70" s="19">
        <v>37.349999999999994</v>
      </c>
      <c r="L70" s="19">
        <v>63.89</v>
      </c>
      <c r="M70" s="20">
        <v>111.74</v>
      </c>
    </row>
    <row r="71" spans="1:13" x14ac:dyDescent="0.2">
      <c r="A71" s="7" t="s">
        <v>58</v>
      </c>
      <c r="B71" s="19">
        <v>13</v>
      </c>
      <c r="C71" s="19">
        <v>53</v>
      </c>
      <c r="D71" s="19">
        <v>207</v>
      </c>
      <c r="E71" s="51">
        <v>273</v>
      </c>
      <c r="F71" s="19">
        <v>25</v>
      </c>
      <c r="G71" s="19">
        <v>398</v>
      </c>
      <c r="H71" s="19">
        <v>732</v>
      </c>
      <c r="I71" s="51">
        <v>1155</v>
      </c>
      <c r="J71" s="19">
        <v>11.87</v>
      </c>
      <c r="K71" s="19">
        <v>361.77</v>
      </c>
      <c r="L71" s="19">
        <v>545.92000000000007</v>
      </c>
      <c r="M71" s="20">
        <v>919.56000000000006</v>
      </c>
    </row>
    <row r="72" spans="1:13" x14ac:dyDescent="0.2">
      <c r="A72" s="7" t="s">
        <v>99</v>
      </c>
      <c r="B72" s="19">
        <v>17</v>
      </c>
      <c r="C72" s="19">
        <v>49</v>
      </c>
      <c r="D72" s="19">
        <v>274</v>
      </c>
      <c r="E72" s="51">
        <v>340</v>
      </c>
      <c r="F72" s="19">
        <v>39</v>
      </c>
      <c r="G72" s="19">
        <v>286</v>
      </c>
      <c r="H72" s="19">
        <v>920</v>
      </c>
      <c r="I72" s="51">
        <v>1245</v>
      </c>
      <c r="J72" s="19">
        <v>22.6</v>
      </c>
      <c r="K72" s="19">
        <v>247.32</v>
      </c>
      <c r="L72" s="19">
        <v>631.47000000000014</v>
      </c>
      <c r="M72" s="20">
        <v>901.3900000000001</v>
      </c>
    </row>
    <row r="73" spans="1:13" x14ac:dyDescent="0.2">
      <c r="A73" s="7" t="s">
        <v>59</v>
      </c>
      <c r="B73" s="19">
        <v>10</v>
      </c>
      <c r="C73" s="19">
        <v>32</v>
      </c>
      <c r="D73" s="19">
        <v>71</v>
      </c>
      <c r="E73" s="51">
        <v>113</v>
      </c>
      <c r="F73" s="19">
        <v>22</v>
      </c>
      <c r="G73" s="19">
        <v>362</v>
      </c>
      <c r="H73" s="19">
        <v>144</v>
      </c>
      <c r="I73" s="51">
        <v>528</v>
      </c>
      <c r="J73" s="19">
        <v>13.06</v>
      </c>
      <c r="K73" s="19">
        <v>322.35999999999996</v>
      </c>
      <c r="L73" s="19">
        <v>100.08999999999999</v>
      </c>
      <c r="M73" s="20">
        <v>435.50999999999993</v>
      </c>
    </row>
    <row r="74" spans="1:13" x14ac:dyDescent="0.2">
      <c r="A74" s="7" t="s">
        <v>100</v>
      </c>
      <c r="B74" s="19">
        <v>14</v>
      </c>
      <c r="C74" s="19">
        <v>5</v>
      </c>
      <c r="D74" s="19">
        <v>16</v>
      </c>
      <c r="E74" s="51">
        <v>35</v>
      </c>
      <c r="F74" s="19">
        <v>35</v>
      </c>
      <c r="G74" s="19">
        <v>48</v>
      </c>
      <c r="H74" s="19">
        <v>36</v>
      </c>
      <c r="I74" s="51">
        <v>119</v>
      </c>
      <c r="J74" s="19">
        <v>23.26</v>
      </c>
      <c r="K74" s="19">
        <v>43.51</v>
      </c>
      <c r="L74" s="19">
        <v>21.85</v>
      </c>
      <c r="M74" s="20">
        <v>88.62</v>
      </c>
    </row>
    <row r="75" spans="1:13" x14ac:dyDescent="0.2">
      <c r="A75" s="6" t="str">
        <f>VLOOKUP("&lt;Zeilentitel_9&gt;",Uebersetzungen!$B$3:$E$103,Uebersetzungen!$B$2+1,FALSE)</f>
        <v>Region Plessur</v>
      </c>
      <c r="B75" s="9">
        <v>130</v>
      </c>
      <c r="C75" s="9">
        <v>451</v>
      </c>
      <c r="D75" s="9">
        <v>3930</v>
      </c>
      <c r="E75" s="56">
        <v>4511</v>
      </c>
      <c r="F75" s="9">
        <v>420</v>
      </c>
      <c r="G75" s="9">
        <v>4085</v>
      </c>
      <c r="H75" s="9">
        <v>33878</v>
      </c>
      <c r="I75" s="56">
        <v>38383</v>
      </c>
      <c r="J75" s="9">
        <v>281.76000000000005</v>
      </c>
      <c r="K75" s="9">
        <v>3670.0500000000006</v>
      </c>
      <c r="L75" s="9">
        <v>24551.399999999998</v>
      </c>
      <c r="M75" s="12">
        <v>28503.21</v>
      </c>
    </row>
    <row r="76" spans="1:13" x14ac:dyDescent="0.2">
      <c r="A76" s="7" t="s">
        <v>67</v>
      </c>
      <c r="B76" s="19">
        <v>35</v>
      </c>
      <c r="C76" s="19">
        <v>368</v>
      </c>
      <c r="D76" s="19">
        <v>3426</v>
      </c>
      <c r="E76" s="51">
        <v>3829</v>
      </c>
      <c r="F76" s="19">
        <v>157</v>
      </c>
      <c r="G76" s="19">
        <v>3566</v>
      </c>
      <c r="H76" s="19">
        <v>30631</v>
      </c>
      <c r="I76" s="51">
        <v>34354</v>
      </c>
      <c r="J76" s="19">
        <v>111.55</v>
      </c>
      <c r="K76" s="19">
        <v>3222.8700000000003</v>
      </c>
      <c r="L76" s="19">
        <v>22064.489999999998</v>
      </c>
      <c r="M76" s="20">
        <v>25398.91</v>
      </c>
    </row>
    <row r="77" spans="1:13" x14ac:dyDescent="0.2">
      <c r="A77" s="7" t="s">
        <v>68</v>
      </c>
      <c r="B77" s="19">
        <v>38</v>
      </c>
      <c r="C77" s="19">
        <v>26</v>
      </c>
      <c r="D77" s="19">
        <v>133</v>
      </c>
      <c r="E77" s="51">
        <v>197</v>
      </c>
      <c r="F77" s="19">
        <v>100</v>
      </c>
      <c r="G77" s="19">
        <v>195</v>
      </c>
      <c r="H77" s="19">
        <v>690</v>
      </c>
      <c r="I77" s="51">
        <v>985</v>
      </c>
      <c r="J77" s="19">
        <v>63.54</v>
      </c>
      <c r="K77" s="19">
        <v>166.21</v>
      </c>
      <c r="L77" s="19">
        <v>477.05000000000007</v>
      </c>
      <c r="M77" s="20">
        <v>706.80000000000007</v>
      </c>
    </row>
    <row r="78" spans="1:13" x14ac:dyDescent="0.2">
      <c r="A78" s="7" t="s">
        <v>69</v>
      </c>
      <c r="B78" s="19">
        <v>49</v>
      </c>
      <c r="C78" s="19">
        <v>50</v>
      </c>
      <c r="D78" s="19">
        <v>347</v>
      </c>
      <c r="E78" s="51">
        <v>446</v>
      </c>
      <c r="F78" s="19">
        <v>142</v>
      </c>
      <c r="G78" s="19">
        <v>310</v>
      </c>
      <c r="H78" s="19">
        <v>2483</v>
      </c>
      <c r="I78" s="51">
        <v>2935</v>
      </c>
      <c r="J78" s="19">
        <v>92.37</v>
      </c>
      <c r="K78" s="19">
        <v>268.63</v>
      </c>
      <c r="L78" s="19">
        <v>1958.2300000000005</v>
      </c>
      <c r="M78" s="20">
        <v>2319.2300000000005</v>
      </c>
    </row>
    <row r="79" spans="1:13" x14ac:dyDescent="0.2">
      <c r="A79" s="7" t="s">
        <v>70</v>
      </c>
      <c r="B79" s="19">
        <v>8</v>
      </c>
      <c r="C79" s="19">
        <v>7</v>
      </c>
      <c r="D79" s="19">
        <v>24</v>
      </c>
      <c r="E79" s="51">
        <v>39</v>
      </c>
      <c r="F79" s="19">
        <v>21</v>
      </c>
      <c r="G79" s="19">
        <v>14</v>
      </c>
      <c r="H79" s="19">
        <v>74</v>
      </c>
      <c r="I79" s="51">
        <v>109</v>
      </c>
      <c r="J79" s="19">
        <v>14.3</v>
      </c>
      <c r="K79" s="19">
        <v>12.34</v>
      </c>
      <c r="L79" s="19">
        <v>51.63</v>
      </c>
      <c r="M79" s="20">
        <v>78.27000000000001</v>
      </c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405</v>
      </c>
      <c r="C80" s="9">
        <v>404</v>
      </c>
      <c r="D80" s="9">
        <v>1830</v>
      </c>
      <c r="E80" s="56">
        <v>2639</v>
      </c>
      <c r="F80" s="9">
        <v>1106</v>
      </c>
      <c r="G80" s="9">
        <v>3575</v>
      </c>
      <c r="H80" s="9">
        <v>12420</v>
      </c>
      <c r="I80" s="56">
        <v>17101</v>
      </c>
      <c r="J80" s="9">
        <v>679.06</v>
      </c>
      <c r="K80" s="9">
        <v>3251.61</v>
      </c>
      <c r="L80" s="9">
        <v>9185.7799999999988</v>
      </c>
      <c r="M80" s="12">
        <v>13116.449999999997</v>
      </c>
    </row>
    <row r="81" spans="1:13" x14ac:dyDescent="0.2">
      <c r="A81" s="7" t="s">
        <v>61</v>
      </c>
      <c r="B81" s="19">
        <v>71</v>
      </c>
      <c r="C81" s="19">
        <v>130</v>
      </c>
      <c r="D81" s="19">
        <v>918</v>
      </c>
      <c r="E81" s="51">
        <v>1119</v>
      </c>
      <c r="F81" s="19">
        <v>207</v>
      </c>
      <c r="G81" s="19">
        <v>1018</v>
      </c>
      <c r="H81" s="19">
        <v>8055</v>
      </c>
      <c r="I81" s="51">
        <v>9280</v>
      </c>
      <c r="J81" s="19">
        <v>135.34</v>
      </c>
      <c r="K81" s="19">
        <v>921.03</v>
      </c>
      <c r="L81" s="19">
        <v>6172.9400000000005</v>
      </c>
      <c r="M81" s="20">
        <v>7229.31</v>
      </c>
    </row>
    <row r="82" spans="1:13" x14ac:dyDescent="0.2">
      <c r="A82" s="7" t="s">
        <v>62</v>
      </c>
      <c r="B82" s="19">
        <v>19</v>
      </c>
      <c r="C82" s="19">
        <v>16</v>
      </c>
      <c r="D82" s="19">
        <v>29</v>
      </c>
      <c r="E82" s="51">
        <v>64</v>
      </c>
      <c r="F82" s="19">
        <v>54</v>
      </c>
      <c r="G82" s="19">
        <v>66</v>
      </c>
      <c r="H82" s="19">
        <v>92</v>
      </c>
      <c r="I82" s="51">
        <v>212</v>
      </c>
      <c r="J82" s="19">
        <v>32.020000000000003</v>
      </c>
      <c r="K82" s="19">
        <v>55.930000000000007</v>
      </c>
      <c r="L82" s="19">
        <v>61.269999999999989</v>
      </c>
      <c r="M82" s="20">
        <v>149.22</v>
      </c>
    </row>
    <row r="83" spans="1:13" x14ac:dyDescent="0.2">
      <c r="A83" s="7" t="s">
        <v>63</v>
      </c>
      <c r="B83" s="19">
        <v>17</v>
      </c>
      <c r="C83" s="19">
        <v>7</v>
      </c>
      <c r="D83" s="19">
        <v>12</v>
      </c>
      <c r="E83" s="51">
        <v>36</v>
      </c>
      <c r="F83" s="19">
        <v>54</v>
      </c>
      <c r="G83" s="19">
        <v>8</v>
      </c>
      <c r="H83" s="19">
        <v>27</v>
      </c>
      <c r="I83" s="51">
        <v>89</v>
      </c>
      <c r="J83" s="19">
        <v>35.86</v>
      </c>
      <c r="K83" s="19">
        <v>5.6400000000000006</v>
      </c>
      <c r="L83" s="19">
        <v>13.15</v>
      </c>
      <c r="M83" s="20">
        <v>54.65</v>
      </c>
    </row>
    <row r="84" spans="1:13" x14ac:dyDescent="0.2">
      <c r="A84" s="7" t="s">
        <v>64</v>
      </c>
      <c r="B84" s="19">
        <v>22</v>
      </c>
      <c r="C84" s="19">
        <v>33</v>
      </c>
      <c r="D84" s="19">
        <v>46</v>
      </c>
      <c r="E84" s="51">
        <v>101</v>
      </c>
      <c r="F84" s="19">
        <v>59</v>
      </c>
      <c r="G84" s="19">
        <v>172</v>
      </c>
      <c r="H84" s="19">
        <v>168</v>
      </c>
      <c r="I84" s="51">
        <v>399</v>
      </c>
      <c r="J84" s="19">
        <v>37.69</v>
      </c>
      <c r="K84" s="19">
        <v>144.99</v>
      </c>
      <c r="L84" s="19">
        <v>111.91</v>
      </c>
      <c r="M84" s="20">
        <v>294.59000000000003</v>
      </c>
    </row>
    <row r="85" spans="1:13" x14ac:dyDescent="0.2">
      <c r="A85" s="7" t="s">
        <v>101</v>
      </c>
      <c r="B85" s="19">
        <v>77</v>
      </c>
      <c r="C85" s="19">
        <v>79</v>
      </c>
      <c r="D85" s="19">
        <v>335</v>
      </c>
      <c r="E85" s="51">
        <v>491</v>
      </c>
      <c r="F85" s="19">
        <v>208</v>
      </c>
      <c r="G85" s="19">
        <v>570</v>
      </c>
      <c r="H85" s="19">
        <v>1660</v>
      </c>
      <c r="I85" s="51">
        <v>2438</v>
      </c>
      <c r="J85" s="19">
        <v>113.18</v>
      </c>
      <c r="K85" s="19">
        <v>509.47</v>
      </c>
      <c r="L85" s="19">
        <v>1176.3799999999994</v>
      </c>
      <c r="M85" s="20">
        <v>1799.0299999999995</v>
      </c>
    </row>
    <row r="86" spans="1:13" x14ac:dyDescent="0.2">
      <c r="A86" s="7" t="s">
        <v>90</v>
      </c>
      <c r="B86" s="19">
        <v>11</v>
      </c>
      <c r="C86" s="87" t="s">
        <v>206</v>
      </c>
      <c r="D86" s="19">
        <v>21</v>
      </c>
      <c r="E86" s="51">
        <v>35</v>
      </c>
      <c r="F86" s="19">
        <v>19</v>
      </c>
      <c r="G86" s="87" t="s">
        <v>206</v>
      </c>
      <c r="H86" s="19">
        <v>78</v>
      </c>
      <c r="I86" s="51">
        <v>103</v>
      </c>
      <c r="J86" s="19">
        <v>9.56</v>
      </c>
      <c r="K86" s="87" t="s">
        <v>206</v>
      </c>
      <c r="L86" s="19">
        <v>52.440000000000012</v>
      </c>
      <c r="M86" s="20">
        <v>66.480000000000018</v>
      </c>
    </row>
    <row r="87" spans="1:13" x14ac:dyDescent="0.2">
      <c r="A87" s="7" t="s">
        <v>65</v>
      </c>
      <c r="B87" s="19">
        <v>14</v>
      </c>
      <c r="C87" s="19">
        <v>23</v>
      </c>
      <c r="D87" s="19">
        <v>65</v>
      </c>
      <c r="E87" s="51">
        <v>102</v>
      </c>
      <c r="F87" s="19">
        <v>48</v>
      </c>
      <c r="G87" s="19">
        <v>233</v>
      </c>
      <c r="H87" s="19">
        <v>275</v>
      </c>
      <c r="I87" s="51">
        <v>556</v>
      </c>
      <c r="J87" s="19">
        <v>33.92</v>
      </c>
      <c r="K87" s="19">
        <v>212.43999999999997</v>
      </c>
      <c r="L87" s="19">
        <v>184.48</v>
      </c>
      <c r="M87" s="20">
        <v>430.83999999999992</v>
      </c>
    </row>
    <row r="88" spans="1:13" x14ac:dyDescent="0.2">
      <c r="A88" s="7" t="s">
        <v>66</v>
      </c>
      <c r="B88" s="19">
        <v>69</v>
      </c>
      <c r="C88" s="19">
        <v>30</v>
      </c>
      <c r="D88" s="19">
        <v>85</v>
      </c>
      <c r="E88" s="51">
        <v>184</v>
      </c>
      <c r="F88" s="19">
        <v>170</v>
      </c>
      <c r="G88" s="19">
        <v>110</v>
      </c>
      <c r="H88" s="19">
        <v>239</v>
      </c>
      <c r="I88" s="51">
        <v>519</v>
      </c>
      <c r="J88" s="19">
        <v>97.16</v>
      </c>
      <c r="K88" s="19">
        <v>93.06</v>
      </c>
      <c r="L88" s="19">
        <v>148.59</v>
      </c>
      <c r="M88" s="20">
        <v>338.81</v>
      </c>
    </row>
    <row r="89" spans="1:13" x14ac:dyDescent="0.2">
      <c r="A89" s="7" t="s">
        <v>79</v>
      </c>
      <c r="B89" s="19">
        <v>39</v>
      </c>
      <c r="C89" s="19">
        <v>20</v>
      </c>
      <c r="D89" s="19">
        <v>112</v>
      </c>
      <c r="E89" s="51">
        <v>171</v>
      </c>
      <c r="F89" s="19">
        <v>115</v>
      </c>
      <c r="G89" s="19">
        <v>772</v>
      </c>
      <c r="H89" s="19">
        <v>451</v>
      </c>
      <c r="I89" s="51">
        <v>1338</v>
      </c>
      <c r="J89" s="19">
        <v>72.86</v>
      </c>
      <c r="K89" s="19">
        <v>734.23</v>
      </c>
      <c r="L89" s="19">
        <v>324.97000000000003</v>
      </c>
      <c r="M89" s="20">
        <v>1132.06</v>
      </c>
    </row>
    <row r="90" spans="1:13" x14ac:dyDescent="0.2">
      <c r="A90" s="7" t="s">
        <v>80</v>
      </c>
      <c r="B90" s="19">
        <v>38</v>
      </c>
      <c r="C90" s="19">
        <v>40</v>
      </c>
      <c r="D90" s="19">
        <v>151</v>
      </c>
      <c r="E90" s="51">
        <v>229</v>
      </c>
      <c r="F90" s="19">
        <v>91</v>
      </c>
      <c r="G90" s="19">
        <v>352</v>
      </c>
      <c r="H90" s="19">
        <v>1122</v>
      </c>
      <c r="I90" s="51">
        <v>1565</v>
      </c>
      <c r="J90" s="19">
        <v>55.03</v>
      </c>
      <c r="K90" s="19">
        <v>317.12</v>
      </c>
      <c r="L90" s="19">
        <v>776.51</v>
      </c>
      <c r="M90" s="20">
        <v>1148.6599999999999</v>
      </c>
    </row>
    <row r="91" spans="1:13" x14ac:dyDescent="0.2">
      <c r="A91" s="7" t="s">
        <v>81</v>
      </c>
      <c r="B91" s="19">
        <v>28</v>
      </c>
      <c r="C91" s="19">
        <v>23</v>
      </c>
      <c r="D91" s="19">
        <v>56</v>
      </c>
      <c r="E91" s="51">
        <v>107</v>
      </c>
      <c r="F91" s="19">
        <v>81</v>
      </c>
      <c r="G91" s="19">
        <v>268</v>
      </c>
      <c r="H91" s="19">
        <v>253</v>
      </c>
      <c r="I91" s="51">
        <v>602</v>
      </c>
      <c r="J91" s="19">
        <v>56.44</v>
      </c>
      <c r="K91" s="19">
        <v>253.21999999999997</v>
      </c>
      <c r="L91" s="19">
        <v>163.14000000000004</v>
      </c>
      <c r="M91" s="20">
        <v>472.8</v>
      </c>
    </row>
    <row r="92" spans="1:13" x14ac:dyDescent="0.2">
      <c r="A92" s="6" t="str">
        <f>VLOOKUP("&lt;Zeilentitel_11&gt;",Uebersetzungen!$B$3:$E$103,Uebersetzungen!$B$2+1,FALSE)</f>
        <v>Region Surselva</v>
      </c>
      <c r="B92" s="9">
        <v>516</v>
      </c>
      <c r="C92" s="9">
        <v>318</v>
      </c>
      <c r="D92" s="9">
        <v>1513</v>
      </c>
      <c r="E92" s="56">
        <v>2347</v>
      </c>
      <c r="F92" s="9">
        <v>1325</v>
      </c>
      <c r="G92" s="9">
        <v>2238</v>
      </c>
      <c r="H92" s="9">
        <v>8706</v>
      </c>
      <c r="I92" s="56">
        <v>12269</v>
      </c>
      <c r="J92" s="9">
        <v>853.32</v>
      </c>
      <c r="K92" s="9">
        <v>1975.73</v>
      </c>
      <c r="L92" s="9">
        <v>6109.3000000000011</v>
      </c>
      <c r="M92" s="12">
        <v>8938.35</v>
      </c>
    </row>
    <row r="93" spans="1:13" x14ac:dyDescent="0.2">
      <c r="A93" s="7" t="s">
        <v>6</v>
      </c>
      <c r="B93" s="19">
        <v>11</v>
      </c>
      <c r="C93" s="19">
        <v>5</v>
      </c>
      <c r="D93" s="19">
        <v>33</v>
      </c>
      <c r="E93" s="51">
        <v>49</v>
      </c>
      <c r="F93" s="19">
        <v>28</v>
      </c>
      <c r="G93" s="19">
        <v>78</v>
      </c>
      <c r="H93" s="19">
        <v>157</v>
      </c>
      <c r="I93" s="51">
        <v>263</v>
      </c>
      <c r="J93" s="19">
        <v>23.31</v>
      </c>
      <c r="K93" s="19">
        <v>73.179999999999993</v>
      </c>
      <c r="L93" s="19">
        <v>117.86999999999999</v>
      </c>
      <c r="M93" s="20">
        <v>214.35999999999999</v>
      </c>
    </row>
    <row r="94" spans="1:13" x14ac:dyDescent="0.2">
      <c r="A94" s="7" t="s">
        <v>7</v>
      </c>
      <c r="B94" s="19">
        <v>10</v>
      </c>
      <c r="C94" s="19">
        <v>34</v>
      </c>
      <c r="D94" s="19">
        <v>168</v>
      </c>
      <c r="E94" s="51">
        <v>212</v>
      </c>
      <c r="F94" s="19">
        <v>22</v>
      </c>
      <c r="G94" s="19">
        <v>146</v>
      </c>
      <c r="H94" s="19">
        <v>1555</v>
      </c>
      <c r="I94" s="51">
        <v>1723</v>
      </c>
      <c r="J94" s="19">
        <v>14.02</v>
      </c>
      <c r="K94" s="19">
        <v>120.05</v>
      </c>
      <c r="L94" s="19">
        <v>1107.3200000000002</v>
      </c>
      <c r="M94" s="20">
        <v>1241.3900000000001</v>
      </c>
    </row>
    <row r="95" spans="1:13" x14ac:dyDescent="0.2">
      <c r="A95" s="7" t="s">
        <v>8</v>
      </c>
      <c r="B95" s="19">
        <v>4</v>
      </c>
      <c r="C95" s="19">
        <v>8</v>
      </c>
      <c r="D95" s="19">
        <v>37</v>
      </c>
      <c r="E95" s="51">
        <v>49</v>
      </c>
      <c r="F95" s="19">
        <v>12</v>
      </c>
      <c r="G95" s="19">
        <v>20</v>
      </c>
      <c r="H95" s="19">
        <v>77</v>
      </c>
      <c r="I95" s="51">
        <v>109</v>
      </c>
      <c r="J95" s="19">
        <v>7.11</v>
      </c>
      <c r="K95" s="19">
        <v>17.29</v>
      </c>
      <c r="L95" s="19">
        <v>49.89</v>
      </c>
      <c r="M95" s="20">
        <v>74.289999999999992</v>
      </c>
    </row>
    <row r="96" spans="1:13" x14ac:dyDescent="0.2">
      <c r="A96" s="7" t="s">
        <v>9</v>
      </c>
      <c r="B96" s="19">
        <v>6</v>
      </c>
      <c r="C96" s="19">
        <v>18</v>
      </c>
      <c r="D96" s="19">
        <v>59</v>
      </c>
      <c r="E96" s="51">
        <v>83</v>
      </c>
      <c r="F96" s="19">
        <v>11</v>
      </c>
      <c r="G96" s="19">
        <v>71</v>
      </c>
      <c r="H96" s="19">
        <v>244</v>
      </c>
      <c r="I96" s="51">
        <v>326</v>
      </c>
      <c r="J96" s="19">
        <v>7.11</v>
      </c>
      <c r="K96" s="19">
        <v>60.28</v>
      </c>
      <c r="L96" s="19">
        <v>176.16000000000005</v>
      </c>
      <c r="M96" s="20">
        <v>243.55000000000007</v>
      </c>
    </row>
    <row r="97" spans="1:13" x14ac:dyDescent="0.2">
      <c r="A97" s="7" t="s">
        <v>10</v>
      </c>
      <c r="B97" s="19">
        <v>27</v>
      </c>
      <c r="C97" s="19">
        <v>18</v>
      </c>
      <c r="D97" s="19">
        <v>67</v>
      </c>
      <c r="E97" s="51">
        <v>112</v>
      </c>
      <c r="F97" s="19">
        <v>74</v>
      </c>
      <c r="G97" s="19">
        <v>191</v>
      </c>
      <c r="H97" s="19">
        <v>406</v>
      </c>
      <c r="I97" s="51">
        <v>671</v>
      </c>
      <c r="J97" s="19">
        <v>43.99</v>
      </c>
      <c r="K97" s="19">
        <v>169.58</v>
      </c>
      <c r="L97" s="19">
        <v>328.46999999999997</v>
      </c>
      <c r="M97" s="20">
        <v>542.04</v>
      </c>
    </row>
    <row r="98" spans="1:13" x14ac:dyDescent="0.2">
      <c r="A98" s="7" t="s">
        <v>11</v>
      </c>
      <c r="B98" s="19">
        <v>99</v>
      </c>
      <c r="C98" s="19">
        <v>33</v>
      </c>
      <c r="D98" s="19">
        <v>110</v>
      </c>
      <c r="E98" s="51">
        <v>242</v>
      </c>
      <c r="F98" s="19">
        <v>251</v>
      </c>
      <c r="G98" s="19">
        <v>163</v>
      </c>
      <c r="H98" s="19">
        <v>502</v>
      </c>
      <c r="I98" s="51">
        <v>916</v>
      </c>
      <c r="J98" s="19">
        <v>164.39</v>
      </c>
      <c r="K98" s="19">
        <v>138.97000000000003</v>
      </c>
      <c r="L98" s="19">
        <v>328.21999999999997</v>
      </c>
      <c r="M98" s="20">
        <v>631.57999999999993</v>
      </c>
    </row>
    <row r="99" spans="1:13" x14ac:dyDescent="0.2">
      <c r="A99" s="7" t="s">
        <v>12</v>
      </c>
      <c r="B99" s="19">
        <v>70</v>
      </c>
      <c r="C99" s="19">
        <v>62</v>
      </c>
      <c r="D99" s="19">
        <v>382</v>
      </c>
      <c r="E99" s="51">
        <v>514</v>
      </c>
      <c r="F99" s="19">
        <v>180</v>
      </c>
      <c r="G99" s="19">
        <v>502</v>
      </c>
      <c r="H99" s="19">
        <v>2737</v>
      </c>
      <c r="I99" s="51">
        <v>3419</v>
      </c>
      <c r="J99" s="19">
        <v>112.12</v>
      </c>
      <c r="K99" s="19">
        <v>457.23</v>
      </c>
      <c r="L99" s="19">
        <v>1912.9399999999996</v>
      </c>
      <c r="M99" s="20">
        <v>2482.2899999999995</v>
      </c>
    </row>
    <row r="100" spans="1:13" x14ac:dyDescent="0.2">
      <c r="A100" s="7" t="s">
        <v>23</v>
      </c>
      <c r="B100" s="19">
        <v>71</v>
      </c>
      <c r="C100" s="19">
        <v>12</v>
      </c>
      <c r="D100" s="19">
        <v>76</v>
      </c>
      <c r="E100" s="51">
        <v>159</v>
      </c>
      <c r="F100" s="19">
        <v>188</v>
      </c>
      <c r="G100" s="19">
        <v>26</v>
      </c>
      <c r="H100" s="19">
        <v>212</v>
      </c>
      <c r="I100" s="51">
        <v>426</v>
      </c>
      <c r="J100" s="19">
        <v>119.69</v>
      </c>
      <c r="K100" s="19">
        <v>19.7</v>
      </c>
      <c r="L100" s="19">
        <v>136.78</v>
      </c>
      <c r="M100" s="20">
        <v>276.16999999999996</v>
      </c>
    </row>
    <row r="101" spans="1:13" x14ac:dyDescent="0.2">
      <c r="A101" s="7" t="s">
        <v>82</v>
      </c>
      <c r="B101" s="19">
        <v>50</v>
      </c>
      <c r="C101" s="19">
        <v>28</v>
      </c>
      <c r="D101" s="19">
        <v>108</v>
      </c>
      <c r="E101" s="51">
        <v>186</v>
      </c>
      <c r="F101" s="19">
        <v>140</v>
      </c>
      <c r="G101" s="19">
        <v>139</v>
      </c>
      <c r="H101" s="19">
        <v>478</v>
      </c>
      <c r="I101" s="51">
        <v>757</v>
      </c>
      <c r="J101" s="19">
        <v>89.92</v>
      </c>
      <c r="K101" s="19">
        <v>121.06</v>
      </c>
      <c r="L101" s="19">
        <v>335.76000000000005</v>
      </c>
      <c r="M101" s="20">
        <v>546.74</v>
      </c>
    </row>
    <row r="102" spans="1:13" x14ac:dyDescent="0.2">
      <c r="A102" s="7" t="s">
        <v>83</v>
      </c>
      <c r="B102" s="19">
        <v>32</v>
      </c>
      <c r="C102" s="19">
        <v>25</v>
      </c>
      <c r="D102" s="19">
        <v>141</v>
      </c>
      <c r="E102" s="51">
        <v>198</v>
      </c>
      <c r="F102" s="19">
        <v>79</v>
      </c>
      <c r="G102" s="19">
        <v>285</v>
      </c>
      <c r="H102" s="19">
        <v>807</v>
      </c>
      <c r="I102" s="51">
        <v>1171</v>
      </c>
      <c r="J102" s="19">
        <v>49.99</v>
      </c>
      <c r="K102" s="19">
        <v>252.49999999999997</v>
      </c>
      <c r="L102" s="19">
        <v>568.96</v>
      </c>
      <c r="M102" s="20">
        <v>871.45</v>
      </c>
    </row>
    <row r="103" spans="1:13" x14ac:dyDescent="0.2">
      <c r="A103" s="7" t="s">
        <v>84</v>
      </c>
      <c r="B103" s="19">
        <v>19</v>
      </c>
      <c r="C103" s="19">
        <v>5</v>
      </c>
      <c r="D103" s="19">
        <v>26</v>
      </c>
      <c r="E103" s="51">
        <v>50</v>
      </c>
      <c r="F103" s="19">
        <v>51</v>
      </c>
      <c r="G103" s="19">
        <v>13</v>
      </c>
      <c r="H103" s="19">
        <v>89</v>
      </c>
      <c r="I103" s="51">
        <v>153</v>
      </c>
      <c r="J103" s="19">
        <v>32.74</v>
      </c>
      <c r="K103" s="19">
        <v>11.19</v>
      </c>
      <c r="L103" s="19">
        <v>64.060000000000016</v>
      </c>
      <c r="M103" s="20">
        <v>107.99000000000001</v>
      </c>
    </row>
    <row r="104" spans="1:13" x14ac:dyDescent="0.2">
      <c r="A104" s="7" t="s">
        <v>85</v>
      </c>
      <c r="B104" s="19">
        <v>36</v>
      </c>
      <c r="C104" s="19">
        <v>18</v>
      </c>
      <c r="D104" s="19">
        <v>56</v>
      </c>
      <c r="E104" s="51">
        <v>110</v>
      </c>
      <c r="F104" s="19">
        <v>88</v>
      </c>
      <c r="G104" s="19">
        <v>156</v>
      </c>
      <c r="H104" s="19">
        <v>208</v>
      </c>
      <c r="I104" s="51">
        <v>452</v>
      </c>
      <c r="J104" s="19">
        <v>51.85</v>
      </c>
      <c r="K104" s="19">
        <v>139.25</v>
      </c>
      <c r="L104" s="19">
        <v>121.79</v>
      </c>
      <c r="M104" s="20">
        <v>312.89</v>
      </c>
    </row>
    <row r="105" spans="1:13" x14ac:dyDescent="0.2">
      <c r="A105" s="7" t="s">
        <v>86</v>
      </c>
      <c r="B105" s="19">
        <v>16</v>
      </c>
      <c r="C105" s="19">
        <v>21</v>
      </c>
      <c r="D105" s="19">
        <v>98</v>
      </c>
      <c r="E105" s="51">
        <v>135</v>
      </c>
      <c r="F105" s="19">
        <v>32</v>
      </c>
      <c r="G105" s="19">
        <v>171</v>
      </c>
      <c r="H105" s="19">
        <v>399</v>
      </c>
      <c r="I105" s="51">
        <v>602</v>
      </c>
      <c r="J105" s="19">
        <v>20.77</v>
      </c>
      <c r="K105" s="19">
        <v>145.52000000000001</v>
      </c>
      <c r="L105" s="19">
        <v>294.7700000000001</v>
      </c>
      <c r="M105" s="20">
        <v>461.06000000000012</v>
      </c>
    </row>
    <row r="106" spans="1:13" x14ac:dyDescent="0.2">
      <c r="A106" s="7" t="s">
        <v>87</v>
      </c>
      <c r="B106" s="19">
        <v>24</v>
      </c>
      <c r="C106" s="19">
        <v>21</v>
      </c>
      <c r="D106" s="19">
        <v>69</v>
      </c>
      <c r="E106" s="51">
        <v>114</v>
      </c>
      <c r="F106" s="19">
        <v>72</v>
      </c>
      <c r="G106" s="19">
        <v>117</v>
      </c>
      <c r="H106" s="19">
        <v>460</v>
      </c>
      <c r="I106" s="51">
        <v>649</v>
      </c>
      <c r="J106" s="19">
        <v>49.73</v>
      </c>
      <c r="K106" s="19">
        <v>101.64</v>
      </c>
      <c r="L106" s="19">
        <v>310.48</v>
      </c>
      <c r="M106" s="20">
        <v>461.85</v>
      </c>
    </row>
    <row r="107" spans="1:13" x14ac:dyDescent="0.2">
      <c r="A107" s="7" t="s">
        <v>91</v>
      </c>
      <c r="B107" s="19">
        <v>41</v>
      </c>
      <c r="C107" s="19">
        <v>10</v>
      </c>
      <c r="D107" s="19">
        <v>83</v>
      </c>
      <c r="E107" s="51">
        <v>134</v>
      </c>
      <c r="F107" s="19">
        <v>97</v>
      </c>
      <c r="G107" s="19">
        <v>160</v>
      </c>
      <c r="H107" s="19">
        <v>375</v>
      </c>
      <c r="I107" s="51">
        <v>632</v>
      </c>
      <c r="J107" s="19">
        <v>66.58</v>
      </c>
      <c r="K107" s="19">
        <v>148.29</v>
      </c>
      <c r="L107" s="19">
        <v>255.82999999999998</v>
      </c>
      <c r="M107" s="20">
        <v>470.7</v>
      </c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283</v>
      </c>
      <c r="C108" s="9">
        <v>220</v>
      </c>
      <c r="D108" s="9">
        <v>930</v>
      </c>
      <c r="E108" s="56">
        <v>1433</v>
      </c>
      <c r="F108" s="9">
        <v>845</v>
      </c>
      <c r="G108" s="9">
        <v>1479</v>
      </c>
      <c r="H108" s="9">
        <v>5502</v>
      </c>
      <c r="I108" s="56">
        <v>7826</v>
      </c>
      <c r="J108" s="9">
        <v>552.12</v>
      </c>
      <c r="K108" s="9">
        <v>1291.9100000000003</v>
      </c>
      <c r="L108" s="9">
        <v>3707.1099999999997</v>
      </c>
      <c r="M108" s="12">
        <v>5551.1399999999994</v>
      </c>
    </row>
    <row r="109" spans="1:13" x14ac:dyDescent="0.2">
      <c r="A109" s="7" t="s">
        <v>13</v>
      </c>
      <c r="B109" s="19">
        <v>4</v>
      </c>
      <c r="C109" s="87" t="s">
        <v>206</v>
      </c>
      <c r="D109" s="19">
        <v>25</v>
      </c>
      <c r="E109" s="51">
        <v>30</v>
      </c>
      <c r="F109" s="19">
        <v>13</v>
      </c>
      <c r="G109" s="87" t="s">
        <v>206</v>
      </c>
      <c r="H109" s="19">
        <v>186</v>
      </c>
      <c r="I109" s="51">
        <v>200</v>
      </c>
      <c r="J109" s="19">
        <v>8.61</v>
      </c>
      <c r="K109" s="87" t="s">
        <v>206</v>
      </c>
      <c r="L109" s="19">
        <v>132.85000000000002</v>
      </c>
      <c r="M109" s="20">
        <v>141.76000000000002</v>
      </c>
    </row>
    <row r="110" spans="1:13" x14ac:dyDescent="0.2">
      <c r="A110" s="7" t="s">
        <v>14</v>
      </c>
      <c r="B110" s="19">
        <v>6</v>
      </c>
      <c r="C110" s="19">
        <v>6</v>
      </c>
      <c r="D110" s="19">
        <v>20</v>
      </c>
      <c r="E110" s="51">
        <v>32</v>
      </c>
      <c r="F110" s="19">
        <v>26</v>
      </c>
      <c r="G110" s="19">
        <v>21</v>
      </c>
      <c r="H110" s="19">
        <v>444</v>
      </c>
      <c r="I110" s="51">
        <v>491</v>
      </c>
      <c r="J110" s="19">
        <v>18.16</v>
      </c>
      <c r="K110" s="19">
        <v>17.510000000000002</v>
      </c>
      <c r="L110" s="19">
        <v>277.96999999999997</v>
      </c>
      <c r="M110" s="20">
        <v>313.64</v>
      </c>
    </row>
    <row r="111" spans="1:13" x14ac:dyDescent="0.2">
      <c r="A111" s="7" t="s">
        <v>15</v>
      </c>
      <c r="B111" s="19">
        <v>10</v>
      </c>
      <c r="C111" s="19">
        <v>8</v>
      </c>
      <c r="D111" s="19">
        <v>46</v>
      </c>
      <c r="E111" s="51">
        <v>64</v>
      </c>
      <c r="F111" s="19">
        <v>26</v>
      </c>
      <c r="G111" s="19">
        <v>51</v>
      </c>
      <c r="H111" s="19">
        <v>328</v>
      </c>
      <c r="I111" s="51">
        <v>405</v>
      </c>
      <c r="J111" s="19">
        <v>15.9</v>
      </c>
      <c r="K111" s="19">
        <v>45.55</v>
      </c>
      <c r="L111" s="19">
        <v>226.68</v>
      </c>
      <c r="M111" s="20">
        <v>288.13</v>
      </c>
    </row>
    <row r="112" spans="1:13" x14ac:dyDescent="0.2">
      <c r="A112" s="7" t="s">
        <v>16</v>
      </c>
      <c r="B112" s="19">
        <v>5</v>
      </c>
      <c r="C112" s="19">
        <v>27</v>
      </c>
      <c r="D112" s="19">
        <v>41</v>
      </c>
      <c r="E112" s="51">
        <v>73</v>
      </c>
      <c r="F112" s="19">
        <v>11</v>
      </c>
      <c r="G112" s="19">
        <v>219</v>
      </c>
      <c r="H112" s="19">
        <v>109</v>
      </c>
      <c r="I112" s="51">
        <v>339</v>
      </c>
      <c r="J112" s="19">
        <v>7.77</v>
      </c>
      <c r="K112" s="19">
        <v>190.4</v>
      </c>
      <c r="L112" s="19">
        <v>68.350000000000009</v>
      </c>
      <c r="M112" s="20">
        <v>266.52000000000004</v>
      </c>
    </row>
    <row r="113" spans="1:13" x14ac:dyDescent="0.2">
      <c r="A113" s="7" t="s">
        <v>17</v>
      </c>
      <c r="B113" s="19">
        <v>38</v>
      </c>
      <c r="C113" s="19">
        <v>37</v>
      </c>
      <c r="D113" s="19">
        <v>115</v>
      </c>
      <c r="E113" s="51">
        <v>190</v>
      </c>
      <c r="F113" s="19">
        <v>118</v>
      </c>
      <c r="G113" s="19">
        <v>326</v>
      </c>
      <c r="H113" s="19">
        <v>1109</v>
      </c>
      <c r="I113" s="51">
        <v>1553</v>
      </c>
      <c r="J113" s="19">
        <v>81.319999999999993</v>
      </c>
      <c r="K113" s="19">
        <v>288.10000000000002</v>
      </c>
      <c r="L113" s="19">
        <v>733.94</v>
      </c>
      <c r="M113" s="20">
        <v>1103.3600000000001</v>
      </c>
    </row>
    <row r="114" spans="1:13" x14ac:dyDescent="0.2">
      <c r="A114" s="7" t="s">
        <v>18</v>
      </c>
      <c r="B114" s="19">
        <v>13</v>
      </c>
      <c r="C114" s="87" t="s">
        <v>206</v>
      </c>
      <c r="D114" s="19">
        <v>13</v>
      </c>
      <c r="E114" s="51">
        <v>29</v>
      </c>
      <c r="F114" s="19">
        <v>36</v>
      </c>
      <c r="G114" s="87" t="s">
        <v>206</v>
      </c>
      <c r="H114" s="19">
        <v>39</v>
      </c>
      <c r="I114" s="51">
        <v>78</v>
      </c>
      <c r="J114" s="19">
        <v>20.89</v>
      </c>
      <c r="K114" s="87" t="s">
        <v>206</v>
      </c>
      <c r="L114" s="19">
        <v>18.209999999999997</v>
      </c>
      <c r="M114" s="20">
        <v>40.879999999999995</v>
      </c>
    </row>
    <row r="115" spans="1:13" x14ac:dyDescent="0.2">
      <c r="A115" s="7" t="s">
        <v>19</v>
      </c>
      <c r="B115" s="19">
        <v>8</v>
      </c>
      <c r="C115" s="19">
        <v>4</v>
      </c>
      <c r="D115" s="19">
        <v>33</v>
      </c>
      <c r="E115" s="51">
        <v>45</v>
      </c>
      <c r="F115" s="19">
        <v>28</v>
      </c>
      <c r="G115" s="19">
        <v>15</v>
      </c>
      <c r="H115" s="19">
        <v>74</v>
      </c>
      <c r="I115" s="51">
        <v>117</v>
      </c>
      <c r="J115" s="19">
        <v>22.02</v>
      </c>
      <c r="K115" s="19">
        <v>12.65</v>
      </c>
      <c r="L115" s="19">
        <v>42.620000000000005</v>
      </c>
      <c r="M115" s="20">
        <v>77.290000000000006</v>
      </c>
    </row>
    <row r="116" spans="1:13" x14ac:dyDescent="0.2">
      <c r="A116" s="7" t="s">
        <v>20</v>
      </c>
      <c r="B116" s="19">
        <v>11</v>
      </c>
      <c r="C116" s="19">
        <v>46</v>
      </c>
      <c r="D116" s="19">
        <v>302</v>
      </c>
      <c r="E116" s="51">
        <v>359</v>
      </c>
      <c r="F116" s="19">
        <v>31</v>
      </c>
      <c r="G116" s="19">
        <v>460</v>
      </c>
      <c r="H116" s="19">
        <v>1913</v>
      </c>
      <c r="I116" s="51">
        <v>2404</v>
      </c>
      <c r="J116" s="19">
        <v>24.52</v>
      </c>
      <c r="K116" s="19">
        <v>409.34000000000003</v>
      </c>
      <c r="L116" s="19">
        <v>1360.27</v>
      </c>
      <c r="M116" s="20">
        <v>1794.13</v>
      </c>
    </row>
    <row r="117" spans="1:13" x14ac:dyDescent="0.2">
      <c r="A117" s="7" t="s">
        <v>21</v>
      </c>
      <c r="B117" s="19">
        <v>14</v>
      </c>
      <c r="C117" s="19">
        <v>0</v>
      </c>
      <c r="D117" s="19">
        <v>12</v>
      </c>
      <c r="E117" s="51">
        <v>26</v>
      </c>
      <c r="F117" s="19">
        <v>37</v>
      </c>
      <c r="G117" s="19">
        <v>0</v>
      </c>
      <c r="H117" s="19">
        <v>58</v>
      </c>
      <c r="I117" s="51">
        <v>95</v>
      </c>
      <c r="J117" s="19">
        <v>21.38</v>
      </c>
      <c r="K117" s="19">
        <v>0</v>
      </c>
      <c r="L117" s="19">
        <v>29.46</v>
      </c>
      <c r="M117" s="20">
        <v>50.84</v>
      </c>
    </row>
    <row r="118" spans="1:13" x14ac:dyDescent="0.2">
      <c r="A118" s="7" t="s">
        <v>22</v>
      </c>
      <c r="B118" s="19">
        <v>9</v>
      </c>
      <c r="C118" s="19">
        <v>0</v>
      </c>
      <c r="D118" s="19">
        <v>14</v>
      </c>
      <c r="E118" s="51">
        <v>23</v>
      </c>
      <c r="F118" s="19">
        <v>25</v>
      </c>
      <c r="G118" s="19">
        <v>0</v>
      </c>
      <c r="H118" s="19">
        <v>27</v>
      </c>
      <c r="I118" s="51">
        <v>52</v>
      </c>
      <c r="J118" s="19">
        <v>15.44</v>
      </c>
      <c r="K118" s="19">
        <v>0</v>
      </c>
      <c r="L118" s="19">
        <v>13.530000000000003</v>
      </c>
      <c r="M118" s="20">
        <v>28.970000000000002</v>
      </c>
    </row>
    <row r="119" spans="1:13" x14ac:dyDescent="0.2">
      <c r="A119" s="7" t="s">
        <v>24</v>
      </c>
      <c r="B119" s="19">
        <v>49</v>
      </c>
      <c r="C119" s="19">
        <v>29</v>
      </c>
      <c r="D119" s="19">
        <v>114</v>
      </c>
      <c r="E119" s="51">
        <v>192</v>
      </c>
      <c r="F119" s="19">
        <v>153</v>
      </c>
      <c r="G119" s="19">
        <v>69</v>
      </c>
      <c r="H119" s="19">
        <v>309</v>
      </c>
      <c r="I119" s="51">
        <v>531</v>
      </c>
      <c r="J119" s="19">
        <v>99.93</v>
      </c>
      <c r="K119" s="19">
        <v>52.739999999999995</v>
      </c>
      <c r="L119" s="19">
        <v>201.89999999999995</v>
      </c>
      <c r="M119" s="20">
        <v>354.56999999999994</v>
      </c>
    </row>
    <row r="120" spans="1:13" x14ac:dyDescent="0.2">
      <c r="A120" s="7" t="s">
        <v>25</v>
      </c>
      <c r="B120" s="19">
        <v>13</v>
      </c>
      <c r="C120" s="87" t="s">
        <v>206</v>
      </c>
      <c r="D120" s="19">
        <v>21</v>
      </c>
      <c r="E120" s="51">
        <v>36</v>
      </c>
      <c r="F120" s="19">
        <v>44</v>
      </c>
      <c r="G120" s="87" t="s">
        <v>206</v>
      </c>
      <c r="H120" s="19">
        <v>76</v>
      </c>
      <c r="I120" s="51">
        <v>133</v>
      </c>
      <c r="J120" s="19">
        <v>26.31</v>
      </c>
      <c r="K120" s="87" t="s">
        <v>206</v>
      </c>
      <c r="L120" s="19">
        <v>47.949999999999996</v>
      </c>
      <c r="M120" s="20">
        <v>86.03</v>
      </c>
    </row>
    <row r="121" spans="1:13" x14ac:dyDescent="0.2">
      <c r="A121" s="7" t="s">
        <v>26</v>
      </c>
      <c r="B121" s="19">
        <v>8</v>
      </c>
      <c r="C121" s="19">
        <v>5</v>
      </c>
      <c r="D121" s="19">
        <v>10</v>
      </c>
      <c r="E121" s="51">
        <v>23</v>
      </c>
      <c r="F121" s="19">
        <v>27</v>
      </c>
      <c r="G121" s="19">
        <v>25</v>
      </c>
      <c r="H121" s="19">
        <v>27</v>
      </c>
      <c r="I121" s="51">
        <v>79</v>
      </c>
      <c r="J121" s="19">
        <v>15.84</v>
      </c>
      <c r="K121" s="19">
        <v>22.18</v>
      </c>
      <c r="L121" s="19">
        <v>17.95</v>
      </c>
      <c r="M121" s="20">
        <v>55.97</v>
      </c>
    </row>
    <row r="122" spans="1:13" x14ac:dyDescent="0.2">
      <c r="A122" s="7" t="s">
        <v>27</v>
      </c>
      <c r="B122" s="19">
        <v>13</v>
      </c>
      <c r="C122" s="19">
        <v>20</v>
      </c>
      <c r="D122" s="19">
        <v>60</v>
      </c>
      <c r="E122" s="51">
        <v>93</v>
      </c>
      <c r="F122" s="19">
        <v>39</v>
      </c>
      <c r="G122" s="19">
        <v>91</v>
      </c>
      <c r="H122" s="19">
        <v>348</v>
      </c>
      <c r="I122" s="51">
        <v>478</v>
      </c>
      <c r="J122" s="19">
        <v>24.74</v>
      </c>
      <c r="K122" s="19">
        <v>78.699999999999989</v>
      </c>
      <c r="L122" s="19">
        <v>232.47</v>
      </c>
      <c r="M122" s="20">
        <v>335.90999999999997</v>
      </c>
    </row>
    <row r="123" spans="1:13" x14ac:dyDescent="0.2">
      <c r="A123" s="7" t="s">
        <v>28</v>
      </c>
      <c r="B123" s="87" t="s">
        <v>206</v>
      </c>
      <c r="C123" s="19">
        <v>0</v>
      </c>
      <c r="D123" s="87" t="s">
        <v>206</v>
      </c>
      <c r="E123" s="51">
        <v>6</v>
      </c>
      <c r="F123" s="87" t="s">
        <v>206</v>
      </c>
      <c r="G123" s="19">
        <v>0</v>
      </c>
      <c r="H123" s="87" t="s">
        <v>206</v>
      </c>
      <c r="I123" s="51">
        <v>14</v>
      </c>
      <c r="J123" s="87" t="s">
        <v>206</v>
      </c>
      <c r="K123" s="19">
        <v>0</v>
      </c>
      <c r="L123" s="87" t="s">
        <v>206</v>
      </c>
      <c r="M123" s="20">
        <v>7</v>
      </c>
    </row>
    <row r="124" spans="1:13" x14ac:dyDescent="0.2">
      <c r="A124" s="7" t="s">
        <v>29</v>
      </c>
      <c r="B124" s="19">
        <v>8</v>
      </c>
      <c r="C124" s="19">
        <v>11</v>
      </c>
      <c r="D124" s="19">
        <v>26</v>
      </c>
      <c r="E124" s="51">
        <v>45</v>
      </c>
      <c r="F124" s="19">
        <v>27</v>
      </c>
      <c r="G124" s="19">
        <v>112</v>
      </c>
      <c r="H124" s="19">
        <v>65</v>
      </c>
      <c r="I124" s="51">
        <v>204</v>
      </c>
      <c r="J124" s="19">
        <v>17.5</v>
      </c>
      <c r="K124" s="19">
        <v>102.36</v>
      </c>
      <c r="L124" s="19">
        <v>33.769999999999996</v>
      </c>
      <c r="M124" s="20">
        <v>153.63</v>
      </c>
    </row>
    <row r="125" spans="1:13" x14ac:dyDescent="0.2">
      <c r="A125" s="7" t="s">
        <v>30</v>
      </c>
      <c r="B125" s="87" t="s">
        <v>206</v>
      </c>
      <c r="C125" s="19">
        <v>4</v>
      </c>
      <c r="D125" s="19">
        <v>4</v>
      </c>
      <c r="E125" s="51">
        <v>9</v>
      </c>
      <c r="F125" s="87" t="s">
        <v>206</v>
      </c>
      <c r="G125" s="19">
        <v>19</v>
      </c>
      <c r="H125" s="19">
        <v>13</v>
      </c>
      <c r="I125" s="51">
        <v>35</v>
      </c>
      <c r="J125" s="87" t="s">
        <v>206</v>
      </c>
      <c r="K125" s="19">
        <v>15.7</v>
      </c>
      <c r="L125" s="19">
        <v>10.98</v>
      </c>
      <c r="M125" s="20">
        <v>28.46</v>
      </c>
    </row>
    <row r="126" spans="1:13" x14ac:dyDescent="0.2">
      <c r="A126" s="7" t="s">
        <v>93</v>
      </c>
      <c r="B126" s="19">
        <v>36</v>
      </c>
      <c r="C126" s="19">
        <v>14</v>
      </c>
      <c r="D126" s="19">
        <v>39</v>
      </c>
      <c r="E126" s="51">
        <v>89</v>
      </c>
      <c r="F126" s="19">
        <v>88</v>
      </c>
      <c r="G126" s="19">
        <v>47</v>
      </c>
      <c r="H126" s="19">
        <v>220</v>
      </c>
      <c r="I126" s="51">
        <v>355</v>
      </c>
      <c r="J126" s="19">
        <v>60.75</v>
      </c>
      <c r="K126" s="19">
        <v>38.380000000000003</v>
      </c>
      <c r="L126" s="19">
        <v>151.23000000000002</v>
      </c>
      <c r="M126" s="20">
        <v>250.36</v>
      </c>
    </row>
    <row r="127" spans="1:13" x14ac:dyDescent="0.2">
      <c r="A127" s="7" t="s">
        <v>102</v>
      </c>
      <c r="B127" s="19">
        <v>34</v>
      </c>
      <c r="C127" s="87" t="s">
        <v>206</v>
      </c>
      <c r="D127" s="19">
        <v>32</v>
      </c>
      <c r="E127" s="51">
        <v>69</v>
      </c>
      <c r="F127" s="19">
        <v>107</v>
      </c>
      <c r="G127" s="87" t="s">
        <v>206</v>
      </c>
      <c r="H127" s="19">
        <v>149</v>
      </c>
      <c r="I127" s="51">
        <v>263</v>
      </c>
      <c r="J127" s="19">
        <v>65.2</v>
      </c>
      <c r="K127" s="87" t="s">
        <v>206</v>
      </c>
      <c r="L127" s="19">
        <v>104.04</v>
      </c>
      <c r="M127" s="20">
        <v>173.69</v>
      </c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2328</v>
      </c>
      <c r="C129" s="60">
        <v>2988</v>
      </c>
      <c r="D129" s="60">
        <v>15726</v>
      </c>
      <c r="E129" s="61">
        <v>21042</v>
      </c>
      <c r="F129" s="59">
        <v>6952</v>
      </c>
      <c r="G129" s="60">
        <v>28086</v>
      </c>
      <c r="H129" s="60">
        <v>103866</v>
      </c>
      <c r="I129" s="61">
        <v>138904</v>
      </c>
      <c r="J129" s="59">
        <v>4501.8100000000004</v>
      </c>
      <c r="K129" s="60">
        <v>25433.58</v>
      </c>
      <c r="L129" s="60">
        <v>76013.78</v>
      </c>
      <c r="M129" s="62">
        <v>105949.17000000001</v>
      </c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167</v>
      </c>
      <c r="C130" s="19">
        <v>159</v>
      </c>
      <c r="D130" s="19">
        <v>706</v>
      </c>
      <c r="E130" s="51">
        <v>1032</v>
      </c>
      <c r="F130" s="19">
        <v>542</v>
      </c>
      <c r="G130" s="19">
        <v>930</v>
      </c>
      <c r="H130" s="19">
        <v>4531</v>
      </c>
      <c r="I130" s="51">
        <v>6003</v>
      </c>
      <c r="J130" s="19">
        <v>362.73</v>
      </c>
      <c r="K130" s="19">
        <v>830.75</v>
      </c>
      <c r="L130" s="19">
        <v>3353.7400000000002</v>
      </c>
      <c r="M130" s="20">
        <v>4547.22</v>
      </c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87</v>
      </c>
      <c r="C131" s="19">
        <v>124</v>
      </c>
      <c r="D131" s="19">
        <v>347</v>
      </c>
      <c r="E131" s="51">
        <v>558</v>
      </c>
      <c r="F131" s="19">
        <v>348</v>
      </c>
      <c r="G131" s="19">
        <v>1101</v>
      </c>
      <c r="H131" s="19">
        <v>1759</v>
      </c>
      <c r="I131" s="51">
        <v>3208</v>
      </c>
      <c r="J131" s="19">
        <v>195.01999999999998</v>
      </c>
      <c r="K131" s="19">
        <v>987.37000000000012</v>
      </c>
      <c r="L131" s="19">
        <v>1194.97</v>
      </c>
      <c r="M131" s="20">
        <v>2377.36</v>
      </c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200</v>
      </c>
      <c r="C132" s="19">
        <v>177</v>
      </c>
      <c r="D132" s="19">
        <v>915</v>
      </c>
      <c r="E132" s="51">
        <v>1292</v>
      </c>
      <c r="F132" s="19">
        <v>599</v>
      </c>
      <c r="G132" s="19">
        <v>1315</v>
      </c>
      <c r="H132" s="19">
        <v>5331</v>
      </c>
      <c r="I132" s="51">
        <v>7245</v>
      </c>
      <c r="J132" s="19">
        <v>392.8</v>
      </c>
      <c r="K132" s="19">
        <v>1150.3200000000002</v>
      </c>
      <c r="L132" s="19">
        <v>3921.45</v>
      </c>
      <c r="M132" s="20">
        <v>5464.5700000000006</v>
      </c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81</v>
      </c>
      <c r="C133" s="19">
        <v>223</v>
      </c>
      <c r="D133" s="19">
        <v>1063</v>
      </c>
      <c r="E133" s="51">
        <v>1367</v>
      </c>
      <c r="F133" s="19">
        <v>284</v>
      </c>
      <c r="G133" s="19">
        <v>3851</v>
      </c>
      <c r="H133" s="19">
        <v>5064</v>
      </c>
      <c r="I133" s="51">
        <v>9199</v>
      </c>
      <c r="J133" s="19">
        <v>198.41</v>
      </c>
      <c r="K133" s="19">
        <v>3587.1899999999996</v>
      </c>
      <c r="L133" s="19">
        <v>3630.7700000000004</v>
      </c>
      <c r="M133" s="20">
        <v>7416.37</v>
      </c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240</v>
      </c>
      <c r="C134" s="19">
        <v>374</v>
      </c>
      <c r="D134" s="19">
        <v>1514</v>
      </c>
      <c r="E134" s="51">
        <v>2128</v>
      </c>
      <c r="F134" s="19">
        <v>836</v>
      </c>
      <c r="G134" s="19">
        <v>4997</v>
      </c>
      <c r="H134" s="19">
        <v>8494</v>
      </c>
      <c r="I134" s="51">
        <v>14327</v>
      </c>
      <c r="J134" s="19">
        <v>554.04999999999995</v>
      </c>
      <c r="K134" s="19">
        <v>4599.9799999999996</v>
      </c>
      <c r="L134" s="19">
        <v>6189.0700000000006</v>
      </c>
      <c r="M134" s="20">
        <v>11343.1</v>
      </c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111</v>
      </c>
      <c r="C135" s="19">
        <v>309</v>
      </c>
      <c r="D135" s="19">
        <v>2120</v>
      </c>
      <c r="E135" s="51">
        <v>2540</v>
      </c>
      <c r="F135" s="19">
        <v>346</v>
      </c>
      <c r="G135" s="19">
        <v>3052</v>
      </c>
      <c r="H135" s="19">
        <v>15548</v>
      </c>
      <c r="I135" s="51">
        <v>18946</v>
      </c>
      <c r="J135" s="19">
        <v>246.65000000000003</v>
      </c>
      <c r="K135" s="19">
        <v>2793.83</v>
      </c>
      <c r="L135" s="19">
        <v>12305.74</v>
      </c>
      <c r="M135" s="20">
        <v>15346.22</v>
      </c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108</v>
      </c>
      <c r="C136" s="19">
        <v>229</v>
      </c>
      <c r="D136" s="19">
        <v>858</v>
      </c>
      <c r="E136" s="51">
        <v>1195</v>
      </c>
      <c r="F136" s="19">
        <v>301</v>
      </c>
      <c r="G136" s="19">
        <v>1463</v>
      </c>
      <c r="H136" s="19">
        <v>2633</v>
      </c>
      <c r="I136" s="51">
        <v>4397</v>
      </c>
      <c r="J136" s="19">
        <v>185.89000000000001</v>
      </c>
      <c r="K136" s="19">
        <v>1294.8399999999999</v>
      </c>
      <c r="L136" s="19">
        <v>1864.45</v>
      </c>
      <c r="M136" s="20">
        <v>3345.18</v>
      </c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130</v>
      </c>
      <c r="C137" s="19">
        <v>451</v>
      </c>
      <c r="D137" s="19">
        <v>3930</v>
      </c>
      <c r="E137" s="51">
        <v>4511</v>
      </c>
      <c r="F137" s="19">
        <v>420</v>
      </c>
      <c r="G137" s="19">
        <v>4085</v>
      </c>
      <c r="H137" s="19">
        <v>33878</v>
      </c>
      <c r="I137" s="51">
        <v>38383</v>
      </c>
      <c r="J137" s="19">
        <v>281.76000000000005</v>
      </c>
      <c r="K137" s="19">
        <v>3670.0500000000006</v>
      </c>
      <c r="L137" s="19">
        <v>24551.399999999998</v>
      </c>
      <c r="M137" s="20">
        <v>28503.21</v>
      </c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405</v>
      </c>
      <c r="C138" s="19">
        <v>404</v>
      </c>
      <c r="D138" s="19">
        <v>1830</v>
      </c>
      <c r="E138" s="51">
        <v>2639</v>
      </c>
      <c r="F138" s="19">
        <v>1106</v>
      </c>
      <c r="G138" s="19">
        <v>3575</v>
      </c>
      <c r="H138" s="19">
        <v>12420</v>
      </c>
      <c r="I138" s="51">
        <v>17101</v>
      </c>
      <c r="J138" s="19">
        <v>679.06</v>
      </c>
      <c r="K138" s="19">
        <v>3251.61</v>
      </c>
      <c r="L138" s="19">
        <v>9185.7799999999988</v>
      </c>
      <c r="M138" s="20">
        <v>13116.449999999997</v>
      </c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516</v>
      </c>
      <c r="C139" s="19">
        <v>318</v>
      </c>
      <c r="D139" s="19">
        <v>1513</v>
      </c>
      <c r="E139" s="51">
        <v>2347</v>
      </c>
      <c r="F139" s="19">
        <v>1325</v>
      </c>
      <c r="G139" s="19">
        <v>2238</v>
      </c>
      <c r="H139" s="19">
        <v>8706</v>
      </c>
      <c r="I139" s="51">
        <v>12269</v>
      </c>
      <c r="J139" s="19">
        <v>853.32</v>
      </c>
      <c r="K139" s="19">
        <v>1975.73</v>
      </c>
      <c r="L139" s="19">
        <v>6109.3000000000011</v>
      </c>
      <c r="M139" s="20">
        <v>8938.35</v>
      </c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283</v>
      </c>
      <c r="C140" s="64">
        <v>220</v>
      </c>
      <c r="D140" s="64">
        <v>930</v>
      </c>
      <c r="E140" s="65">
        <v>1433</v>
      </c>
      <c r="F140" s="64">
        <v>845</v>
      </c>
      <c r="G140" s="64">
        <v>1479</v>
      </c>
      <c r="H140" s="64">
        <v>5502</v>
      </c>
      <c r="I140" s="65">
        <v>7826</v>
      </c>
      <c r="J140" s="64">
        <v>552.12</v>
      </c>
      <c r="K140" s="64">
        <v>1291.9100000000003</v>
      </c>
      <c r="L140" s="64">
        <v>3707.1099999999997</v>
      </c>
      <c r="M140" s="79">
        <v>5551.1399999999994</v>
      </c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2673</v>
      </c>
      <c r="C15" s="8">
        <v>2993</v>
      </c>
      <c r="D15" s="8">
        <v>14705</v>
      </c>
      <c r="E15" s="54">
        <v>20371</v>
      </c>
      <c r="F15" s="8">
        <v>7284</v>
      </c>
      <c r="G15" s="8">
        <v>26866</v>
      </c>
      <c r="H15" s="8">
        <v>93337</v>
      </c>
      <c r="I15" s="54">
        <v>127487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196</v>
      </c>
      <c r="C16" s="9">
        <v>161</v>
      </c>
      <c r="D16" s="9">
        <v>708</v>
      </c>
      <c r="E16" s="56">
        <v>1065</v>
      </c>
      <c r="F16" s="9">
        <v>537</v>
      </c>
      <c r="G16" s="9">
        <v>1002</v>
      </c>
      <c r="H16" s="9">
        <v>4114</v>
      </c>
      <c r="I16" s="56">
        <v>5653</v>
      </c>
      <c r="J16" s="9"/>
      <c r="K16" s="9"/>
      <c r="L16" s="9"/>
      <c r="M16" s="12"/>
    </row>
    <row r="17" spans="1:13" x14ac:dyDescent="0.2">
      <c r="A17" s="7" t="s">
        <v>1</v>
      </c>
      <c r="B17" s="19">
        <v>31</v>
      </c>
      <c r="C17" s="19">
        <v>47</v>
      </c>
      <c r="D17" s="19">
        <v>279</v>
      </c>
      <c r="E17" s="51">
        <v>357</v>
      </c>
      <c r="F17" s="19">
        <v>66</v>
      </c>
      <c r="G17" s="19">
        <v>382</v>
      </c>
      <c r="H17" s="19">
        <v>2199</v>
      </c>
      <c r="I17" s="51">
        <v>2647</v>
      </c>
      <c r="J17" s="19"/>
      <c r="K17" s="19"/>
      <c r="L17" s="19"/>
      <c r="M17" s="20"/>
    </row>
    <row r="18" spans="1:13" x14ac:dyDescent="0.2">
      <c r="A18" s="7" t="s">
        <v>2</v>
      </c>
      <c r="B18" s="19">
        <v>9</v>
      </c>
      <c r="C18" s="19">
        <v>6</v>
      </c>
      <c r="D18" s="19">
        <v>33</v>
      </c>
      <c r="E18" s="51">
        <v>48</v>
      </c>
      <c r="F18" s="19">
        <v>23</v>
      </c>
      <c r="G18" s="19">
        <v>16</v>
      </c>
      <c r="H18" s="19">
        <v>80</v>
      </c>
      <c r="I18" s="51">
        <v>119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13</v>
      </c>
      <c r="E19" s="51">
        <v>17</v>
      </c>
      <c r="F19" s="19" t="s">
        <v>206</v>
      </c>
      <c r="G19" s="19" t="s">
        <v>206</v>
      </c>
      <c r="H19" s="19">
        <v>37</v>
      </c>
      <c r="I19" s="51">
        <v>84</v>
      </c>
      <c r="J19" s="19"/>
      <c r="K19" s="19"/>
      <c r="L19" s="19"/>
      <c r="M19" s="20"/>
    </row>
    <row r="20" spans="1:13" x14ac:dyDescent="0.2">
      <c r="A20" s="7" t="s">
        <v>3</v>
      </c>
      <c r="B20" s="19">
        <v>52</v>
      </c>
      <c r="C20" s="19">
        <v>26</v>
      </c>
      <c r="D20" s="19">
        <v>107</v>
      </c>
      <c r="E20" s="51">
        <v>185</v>
      </c>
      <c r="F20" s="19">
        <v>121</v>
      </c>
      <c r="G20" s="19">
        <v>111</v>
      </c>
      <c r="H20" s="19">
        <v>467</v>
      </c>
      <c r="I20" s="51">
        <v>699</v>
      </c>
      <c r="J20" s="19"/>
      <c r="K20" s="19"/>
      <c r="L20" s="19"/>
      <c r="M20" s="20"/>
    </row>
    <row r="21" spans="1:13" x14ac:dyDescent="0.2">
      <c r="A21" s="7" t="s">
        <v>89</v>
      </c>
      <c r="B21" s="19">
        <v>80</v>
      </c>
      <c r="C21" s="19">
        <v>57</v>
      </c>
      <c r="D21" s="19">
        <v>201</v>
      </c>
      <c r="E21" s="51">
        <v>338</v>
      </c>
      <c r="F21" s="19">
        <v>205</v>
      </c>
      <c r="G21" s="19">
        <v>335</v>
      </c>
      <c r="H21" s="19">
        <v>938</v>
      </c>
      <c r="I21" s="51">
        <v>1478</v>
      </c>
      <c r="J21" s="19"/>
      <c r="K21" s="19"/>
      <c r="L21" s="19"/>
      <c r="M21" s="20"/>
    </row>
    <row r="22" spans="1:13" x14ac:dyDescent="0.2">
      <c r="A22" s="7" t="s">
        <v>92</v>
      </c>
      <c r="B22" s="19">
        <v>22</v>
      </c>
      <c r="C22" s="19">
        <v>23</v>
      </c>
      <c r="D22" s="19">
        <v>75</v>
      </c>
      <c r="E22" s="51">
        <v>120</v>
      </c>
      <c r="F22" s="19">
        <v>117</v>
      </c>
      <c r="G22" s="19">
        <v>116</v>
      </c>
      <c r="H22" s="19">
        <v>393</v>
      </c>
      <c r="I22" s="51">
        <v>626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101</v>
      </c>
      <c r="C23" s="9">
        <v>120</v>
      </c>
      <c r="D23" s="9">
        <v>330</v>
      </c>
      <c r="E23" s="56">
        <v>551</v>
      </c>
      <c r="F23" s="9">
        <v>319</v>
      </c>
      <c r="G23" s="9">
        <v>1005</v>
      </c>
      <c r="H23" s="9">
        <v>1365</v>
      </c>
      <c r="I23" s="56">
        <v>2689</v>
      </c>
      <c r="J23" s="9"/>
      <c r="K23" s="9"/>
      <c r="L23" s="9"/>
      <c r="M23" s="12"/>
    </row>
    <row r="24" spans="1:13" x14ac:dyDescent="0.2">
      <c r="A24" s="7" t="s">
        <v>4</v>
      </c>
      <c r="B24" s="19">
        <v>24</v>
      </c>
      <c r="C24" s="19">
        <v>33</v>
      </c>
      <c r="D24" s="19">
        <v>81</v>
      </c>
      <c r="E24" s="51">
        <v>138</v>
      </c>
      <c r="F24" s="19">
        <v>103</v>
      </c>
      <c r="G24" s="19">
        <v>354</v>
      </c>
      <c r="H24" s="19">
        <v>293</v>
      </c>
      <c r="I24" s="51">
        <v>750</v>
      </c>
      <c r="J24" s="19"/>
      <c r="K24" s="19"/>
      <c r="L24" s="19"/>
      <c r="M24" s="20"/>
    </row>
    <row r="25" spans="1:13" x14ac:dyDescent="0.2">
      <c r="A25" s="7" t="s">
        <v>5</v>
      </c>
      <c r="B25" s="19">
        <v>77</v>
      </c>
      <c r="C25" s="19">
        <v>87</v>
      </c>
      <c r="D25" s="19">
        <v>249</v>
      </c>
      <c r="E25" s="51">
        <v>413</v>
      </c>
      <c r="F25" s="19">
        <v>216</v>
      </c>
      <c r="G25" s="19">
        <v>651</v>
      </c>
      <c r="H25" s="19">
        <v>1072</v>
      </c>
      <c r="I25" s="51">
        <v>1939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238</v>
      </c>
      <c r="C26" s="9">
        <v>195</v>
      </c>
      <c r="D26" s="9">
        <v>866</v>
      </c>
      <c r="E26" s="56">
        <v>1299</v>
      </c>
      <c r="F26" s="9">
        <v>619</v>
      </c>
      <c r="G26" s="9">
        <v>1333</v>
      </c>
      <c r="H26" s="9">
        <v>5139</v>
      </c>
      <c r="I26" s="56">
        <v>7091</v>
      </c>
      <c r="J26" s="9"/>
      <c r="K26" s="9"/>
      <c r="L26" s="9"/>
      <c r="M26" s="12"/>
    </row>
    <row r="27" spans="1:13" x14ac:dyDescent="0.2">
      <c r="A27" s="7" t="s">
        <v>38</v>
      </c>
      <c r="B27" s="19">
        <v>30</v>
      </c>
      <c r="C27" s="19">
        <v>35</v>
      </c>
      <c r="D27" s="19">
        <v>110</v>
      </c>
      <c r="E27" s="51">
        <v>175</v>
      </c>
      <c r="F27" s="19">
        <v>92</v>
      </c>
      <c r="G27" s="19">
        <v>250</v>
      </c>
      <c r="H27" s="19">
        <v>491</v>
      </c>
      <c r="I27" s="51">
        <v>833</v>
      </c>
      <c r="J27" s="19"/>
      <c r="K27" s="19"/>
      <c r="L27" s="19"/>
      <c r="M27" s="20"/>
    </row>
    <row r="28" spans="1:13" x14ac:dyDescent="0.2">
      <c r="A28" s="7" t="s">
        <v>39</v>
      </c>
      <c r="B28" s="19">
        <v>23</v>
      </c>
      <c r="C28" s="19">
        <v>14</v>
      </c>
      <c r="D28" s="19">
        <v>120</v>
      </c>
      <c r="E28" s="51">
        <v>157</v>
      </c>
      <c r="F28" s="19">
        <v>39</v>
      </c>
      <c r="G28" s="19">
        <v>62</v>
      </c>
      <c r="H28" s="19">
        <v>1159</v>
      </c>
      <c r="I28" s="51">
        <v>1260</v>
      </c>
      <c r="J28" s="19"/>
      <c r="K28" s="19"/>
      <c r="L28" s="19"/>
      <c r="M28" s="20"/>
    </row>
    <row r="29" spans="1:13" x14ac:dyDescent="0.2">
      <c r="A29" s="7" t="s">
        <v>40</v>
      </c>
      <c r="B29" s="19">
        <v>93</v>
      </c>
      <c r="C29" s="19">
        <v>84</v>
      </c>
      <c r="D29" s="19">
        <v>425</v>
      </c>
      <c r="E29" s="51">
        <v>602</v>
      </c>
      <c r="F29" s="19">
        <v>236</v>
      </c>
      <c r="G29" s="19">
        <v>597</v>
      </c>
      <c r="H29" s="19">
        <v>2567</v>
      </c>
      <c r="I29" s="51">
        <v>3400</v>
      </c>
      <c r="J29" s="19"/>
      <c r="K29" s="19"/>
      <c r="L29" s="19"/>
      <c r="M29" s="20"/>
    </row>
    <row r="30" spans="1:13" x14ac:dyDescent="0.2">
      <c r="A30" s="7" t="s">
        <v>41</v>
      </c>
      <c r="B30" s="19">
        <v>37</v>
      </c>
      <c r="C30" s="19">
        <v>25</v>
      </c>
      <c r="D30" s="19">
        <v>59</v>
      </c>
      <c r="E30" s="51">
        <v>121</v>
      </c>
      <c r="F30" s="19">
        <v>99</v>
      </c>
      <c r="G30" s="19">
        <v>137</v>
      </c>
      <c r="H30" s="19">
        <v>233</v>
      </c>
      <c r="I30" s="51">
        <v>469</v>
      </c>
      <c r="J30" s="19"/>
      <c r="K30" s="19"/>
      <c r="L30" s="19"/>
      <c r="M30" s="20"/>
    </row>
    <row r="31" spans="1:13" x14ac:dyDescent="0.2">
      <c r="A31" s="7" t="s">
        <v>60</v>
      </c>
      <c r="B31" s="19">
        <v>55</v>
      </c>
      <c r="C31" s="19">
        <v>37</v>
      </c>
      <c r="D31" s="19">
        <v>152</v>
      </c>
      <c r="E31" s="51">
        <v>244</v>
      </c>
      <c r="F31" s="19">
        <v>153</v>
      </c>
      <c r="G31" s="19">
        <v>287</v>
      </c>
      <c r="H31" s="19">
        <v>689</v>
      </c>
      <c r="I31" s="51">
        <v>1129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91</v>
      </c>
      <c r="C32" s="9">
        <v>224</v>
      </c>
      <c r="D32" s="9">
        <v>875</v>
      </c>
      <c r="E32" s="56">
        <v>1190</v>
      </c>
      <c r="F32" s="9">
        <v>287</v>
      </c>
      <c r="G32" s="9">
        <v>3320</v>
      </c>
      <c r="H32" s="9">
        <v>4034</v>
      </c>
      <c r="I32" s="56">
        <v>7641</v>
      </c>
      <c r="J32" s="9"/>
      <c r="K32" s="9"/>
      <c r="L32" s="9"/>
      <c r="M32" s="12"/>
    </row>
    <row r="33" spans="1:13" x14ac:dyDescent="0.2">
      <c r="A33" s="7" t="s">
        <v>31</v>
      </c>
      <c r="B33" s="19">
        <v>11</v>
      </c>
      <c r="C33" s="19">
        <v>30</v>
      </c>
      <c r="D33" s="19">
        <v>139</v>
      </c>
      <c r="E33" s="51">
        <v>180</v>
      </c>
      <c r="F33" s="19">
        <v>60</v>
      </c>
      <c r="G33" s="19">
        <v>963</v>
      </c>
      <c r="H33" s="19">
        <v>553</v>
      </c>
      <c r="I33" s="51">
        <v>1576</v>
      </c>
      <c r="J33" s="19"/>
      <c r="K33" s="19"/>
      <c r="L33" s="19"/>
      <c r="M33" s="20"/>
    </row>
    <row r="34" spans="1:13" x14ac:dyDescent="0.2">
      <c r="A34" s="7" t="s">
        <v>32</v>
      </c>
      <c r="B34" s="19">
        <v>18</v>
      </c>
      <c r="C34" s="19">
        <v>62</v>
      </c>
      <c r="D34" s="19">
        <v>272</v>
      </c>
      <c r="E34" s="51">
        <v>352</v>
      </c>
      <c r="F34" s="19">
        <v>51</v>
      </c>
      <c r="G34" s="19">
        <v>1441</v>
      </c>
      <c r="H34" s="19">
        <v>1509</v>
      </c>
      <c r="I34" s="51">
        <v>3001</v>
      </c>
      <c r="J34" s="19"/>
      <c r="K34" s="19"/>
      <c r="L34" s="19"/>
      <c r="M34" s="20"/>
    </row>
    <row r="35" spans="1:13" x14ac:dyDescent="0.2">
      <c r="A35" s="7" t="s">
        <v>33</v>
      </c>
      <c r="B35" s="19">
        <v>7</v>
      </c>
      <c r="C35" s="19">
        <v>16</v>
      </c>
      <c r="D35" s="19">
        <v>48</v>
      </c>
      <c r="E35" s="51">
        <v>71</v>
      </c>
      <c r="F35" s="19">
        <v>14</v>
      </c>
      <c r="G35" s="19">
        <v>195</v>
      </c>
      <c r="H35" s="19">
        <v>117</v>
      </c>
      <c r="I35" s="51">
        <v>326</v>
      </c>
      <c r="J35" s="19"/>
      <c r="K35" s="19"/>
      <c r="L35" s="19"/>
      <c r="M35" s="20"/>
    </row>
    <row r="36" spans="1:13" x14ac:dyDescent="0.2">
      <c r="A36" s="7" t="s">
        <v>34</v>
      </c>
      <c r="B36" s="19">
        <v>9</v>
      </c>
      <c r="C36" s="19">
        <v>34</v>
      </c>
      <c r="D36" s="19">
        <v>70</v>
      </c>
      <c r="E36" s="51">
        <v>113</v>
      </c>
      <c r="F36" s="19">
        <v>33</v>
      </c>
      <c r="G36" s="19">
        <v>188</v>
      </c>
      <c r="H36" s="19">
        <v>207</v>
      </c>
      <c r="I36" s="51">
        <v>428</v>
      </c>
      <c r="J36" s="19"/>
      <c r="K36" s="19"/>
      <c r="L36" s="19"/>
      <c r="M36" s="20"/>
    </row>
    <row r="37" spans="1:13" x14ac:dyDescent="0.2">
      <c r="A37" s="7" t="s">
        <v>35</v>
      </c>
      <c r="B37" s="19">
        <v>18</v>
      </c>
      <c r="C37" s="19">
        <v>42</v>
      </c>
      <c r="D37" s="19">
        <v>230</v>
      </c>
      <c r="E37" s="51">
        <v>290</v>
      </c>
      <c r="F37" s="19">
        <v>49</v>
      </c>
      <c r="G37" s="19">
        <v>349</v>
      </c>
      <c r="H37" s="19">
        <v>1366</v>
      </c>
      <c r="I37" s="51">
        <v>1764</v>
      </c>
      <c r="J37" s="19"/>
      <c r="K37" s="19"/>
      <c r="L37" s="19"/>
      <c r="M37" s="20"/>
    </row>
    <row r="38" spans="1:13" x14ac:dyDescent="0.2">
      <c r="A38" s="7" t="s">
        <v>36</v>
      </c>
      <c r="B38" s="19">
        <v>12</v>
      </c>
      <c r="C38" s="19">
        <v>16</v>
      </c>
      <c r="D38" s="19">
        <v>57</v>
      </c>
      <c r="E38" s="51">
        <v>85</v>
      </c>
      <c r="F38" s="19">
        <v>38</v>
      </c>
      <c r="G38" s="19">
        <v>67</v>
      </c>
      <c r="H38" s="19">
        <v>125</v>
      </c>
      <c r="I38" s="51">
        <v>230</v>
      </c>
      <c r="J38" s="19"/>
      <c r="K38" s="19"/>
      <c r="L38" s="19"/>
      <c r="M38" s="20"/>
    </row>
    <row r="39" spans="1:13" x14ac:dyDescent="0.2">
      <c r="A39" s="7" t="s">
        <v>37</v>
      </c>
      <c r="B39" s="19">
        <v>16</v>
      </c>
      <c r="C39" s="19">
        <v>24</v>
      </c>
      <c r="D39" s="19">
        <v>59</v>
      </c>
      <c r="E39" s="51">
        <v>99</v>
      </c>
      <c r="F39" s="19">
        <v>42</v>
      </c>
      <c r="G39" s="19">
        <v>117</v>
      </c>
      <c r="H39" s="19">
        <v>157</v>
      </c>
      <c r="I39" s="51">
        <v>316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256</v>
      </c>
      <c r="C40" s="9">
        <v>344</v>
      </c>
      <c r="D40" s="9">
        <v>1281</v>
      </c>
      <c r="E40" s="56">
        <v>1881</v>
      </c>
      <c r="F40" s="9">
        <v>818</v>
      </c>
      <c r="G40" s="9">
        <v>4034</v>
      </c>
      <c r="H40" s="9">
        <v>6765</v>
      </c>
      <c r="I40" s="56">
        <v>11617</v>
      </c>
      <c r="J40" s="9"/>
      <c r="K40" s="9"/>
      <c r="L40" s="9"/>
      <c r="M40" s="12"/>
    </row>
    <row r="41" spans="1:13" x14ac:dyDescent="0.2">
      <c r="A41" s="7" t="s">
        <v>71</v>
      </c>
      <c r="B41" s="19">
        <v>26</v>
      </c>
      <c r="C41" s="19">
        <v>52</v>
      </c>
      <c r="D41" s="19">
        <v>129</v>
      </c>
      <c r="E41" s="51">
        <v>207</v>
      </c>
      <c r="F41" s="19">
        <v>67</v>
      </c>
      <c r="G41" s="19">
        <v>620</v>
      </c>
      <c r="H41" s="19">
        <v>417</v>
      </c>
      <c r="I41" s="51">
        <v>1104</v>
      </c>
      <c r="J41" s="19"/>
      <c r="K41" s="19"/>
      <c r="L41" s="19"/>
      <c r="M41" s="20"/>
    </row>
    <row r="42" spans="1:13" x14ac:dyDescent="0.2">
      <c r="A42" s="7" t="s">
        <v>72</v>
      </c>
      <c r="B42" s="19">
        <v>19</v>
      </c>
      <c r="C42" s="19">
        <v>42</v>
      </c>
      <c r="D42" s="19">
        <v>78</v>
      </c>
      <c r="E42" s="51">
        <v>139</v>
      </c>
      <c r="F42" s="19">
        <v>62</v>
      </c>
      <c r="G42" s="19">
        <v>321</v>
      </c>
      <c r="H42" s="19">
        <v>273</v>
      </c>
      <c r="I42" s="51">
        <v>656</v>
      </c>
      <c r="J42" s="19"/>
      <c r="K42" s="19"/>
      <c r="L42" s="19"/>
      <c r="M42" s="20"/>
    </row>
    <row r="43" spans="1:13" x14ac:dyDescent="0.2">
      <c r="A43" s="7" t="s">
        <v>73</v>
      </c>
      <c r="B43" s="19">
        <v>23</v>
      </c>
      <c r="C43" s="19">
        <v>43</v>
      </c>
      <c r="D43" s="19">
        <v>170</v>
      </c>
      <c r="E43" s="51">
        <v>236</v>
      </c>
      <c r="F43" s="19">
        <v>63</v>
      </c>
      <c r="G43" s="19">
        <v>247</v>
      </c>
      <c r="H43" s="19">
        <v>877</v>
      </c>
      <c r="I43" s="51">
        <v>1187</v>
      </c>
      <c r="J43" s="19"/>
      <c r="K43" s="19"/>
      <c r="L43" s="19"/>
      <c r="M43" s="20"/>
    </row>
    <row r="44" spans="1:13" x14ac:dyDescent="0.2">
      <c r="A44" s="7" t="s">
        <v>74</v>
      </c>
      <c r="B44" s="19">
        <v>27</v>
      </c>
      <c r="C44" s="19">
        <v>7</v>
      </c>
      <c r="D44" s="19">
        <v>26</v>
      </c>
      <c r="E44" s="51">
        <v>60</v>
      </c>
      <c r="F44" s="19">
        <v>101</v>
      </c>
      <c r="G44" s="19">
        <v>10</v>
      </c>
      <c r="H44" s="19">
        <v>60</v>
      </c>
      <c r="I44" s="51">
        <v>171</v>
      </c>
      <c r="J44" s="19"/>
      <c r="K44" s="19"/>
      <c r="L44" s="19"/>
      <c r="M44" s="20"/>
    </row>
    <row r="45" spans="1:13" x14ac:dyDescent="0.2">
      <c r="A45" s="7" t="s">
        <v>75</v>
      </c>
      <c r="B45" s="19">
        <v>33</v>
      </c>
      <c r="C45" s="19">
        <v>10</v>
      </c>
      <c r="D45" s="19">
        <v>44</v>
      </c>
      <c r="E45" s="51">
        <v>87</v>
      </c>
      <c r="F45" s="19">
        <v>109</v>
      </c>
      <c r="G45" s="19">
        <v>21</v>
      </c>
      <c r="H45" s="19">
        <v>165</v>
      </c>
      <c r="I45" s="51">
        <v>295</v>
      </c>
      <c r="J45" s="19"/>
      <c r="K45" s="19"/>
      <c r="L45" s="19"/>
      <c r="M45" s="20"/>
    </row>
    <row r="46" spans="1:13" x14ac:dyDescent="0.2">
      <c r="A46" s="7" t="s">
        <v>76</v>
      </c>
      <c r="B46" s="19">
        <v>56</v>
      </c>
      <c r="C46" s="19">
        <v>45</v>
      </c>
      <c r="D46" s="19">
        <v>206</v>
      </c>
      <c r="E46" s="51">
        <v>307</v>
      </c>
      <c r="F46" s="19">
        <v>170</v>
      </c>
      <c r="G46" s="19">
        <v>460</v>
      </c>
      <c r="H46" s="19">
        <v>998</v>
      </c>
      <c r="I46" s="51">
        <v>1628</v>
      </c>
      <c r="J46" s="19"/>
      <c r="K46" s="19"/>
      <c r="L46" s="19"/>
      <c r="M46" s="20"/>
    </row>
    <row r="47" spans="1:13" x14ac:dyDescent="0.2">
      <c r="A47" s="7" t="s">
        <v>77</v>
      </c>
      <c r="B47" s="19">
        <v>38</v>
      </c>
      <c r="C47" s="19">
        <v>40</v>
      </c>
      <c r="D47" s="19">
        <v>162</v>
      </c>
      <c r="E47" s="51">
        <v>240</v>
      </c>
      <c r="F47" s="19">
        <v>135</v>
      </c>
      <c r="G47" s="19">
        <v>302</v>
      </c>
      <c r="H47" s="19">
        <v>431</v>
      </c>
      <c r="I47" s="51">
        <v>868</v>
      </c>
      <c r="J47" s="19"/>
      <c r="K47" s="19"/>
      <c r="L47" s="19"/>
      <c r="M47" s="20"/>
    </row>
    <row r="48" spans="1:13" x14ac:dyDescent="0.2">
      <c r="A48" s="7" t="s">
        <v>78</v>
      </c>
      <c r="B48" s="19">
        <v>34</v>
      </c>
      <c r="C48" s="19">
        <v>105</v>
      </c>
      <c r="D48" s="19">
        <v>466</v>
      </c>
      <c r="E48" s="51">
        <v>605</v>
      </c>
      <c r="F48" s="19">
        <v>111</v>
      </c>
      <c r="G48" s="19">
        <v>2053</v>
      </c>
      <c r="H48" s="19">
        <v>3544</v>
      </c>
      <c r="I48" s="51">
        <v>5708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116</v>
      </c>
      <c r="C49" s="9">
        <v>301</v>
      </c>
      <c r="D49" s="9">
        <v>2090</v>
      </c>
      <c r="E49" s="56">
        <v>2507</v>
      </c>
      <c r="F49" s="9">
        <v>346</v>
      </c>
      <c r="G49" s="9">
        <v>2992</v>
      </c>
      <c r="H49" s="9">
        <v>14340</v>
      </c>
      <c r="I49" s="56">
        <v>17678</v>
      </c>
      <c r="J49" s="9"/>
      <c r="K49" s="9"/>
      <c r="L49" s="9"/>
      <c r="M49" s="12"/>
    </row>
    <row r="50" spans="1:13" x14ac:dyDescent="0.2">
      <c r="A50" s="7" t="s">
        <v>42</v>
      </c>
      <c r="B50" s="19">
        <v>7</v>
      </c>
      <c r="C50" s="19">
        <v>8</v>
      </c>
      <c r="D50" s="19">
        <v>49</v>
      </c>
      <c r="E50" s="51">
        <v>64</v>
      </c>
      <c r="F50" s="19">
        <v>20</v>
      </c>
      <c r="G50" s="19">
        <v>142</v>
      </c>
      <c r="H50" s="19">
        <v>174</v>
      </c>
      <c r="I50" s="51">
        <v>336</v>
      </c>
      <c r="J50" s="19"/>
      <c r="K50" s="19"/>
      <c r="L50" s="19"/>
      <c r="M50" s="20"/>
    </row>
    <row r="51" spans="1:13" x14ac:dyDescent="0.2">
      <c r="A51" s="7" t="s">
        <v>43</v>
      </c>
      <c r="B51" s="19">
        <v>6</v>
      </c>
      <c r="C51" s="19">
        <v>24</v>
      </c>
      <c r="D51" s="19">
        <v>121</v>
      </c>
      <c r="E51" s="51">
        <v>151</v>
      </c>
      <c r="F51" s="19">
        <v>16</v>
      </c>
      <c r="G51" s="19">
        <v>195</v>
      </c>
      <c r="H51" s="19">
        <v>753</v>
      </c>
      <c r="I51" s="51">
        <v>964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>
        <v>4</v>
      </c>
      <c r="D52" s="19">
        <v>21</v>
      </c>
      <c r="E52" s="51">
        <v>30</v>
      </c>
      <c r="F52" s="19">
        <v>18</v>
      </c>
      <c r="G52" s="19">
        <v>21</v>
      </c>
      <c r="H52" s="19">
        <v>56</v>
      </c>
      <c r="I52" s="51">
        <v>95</v>
      </c>
      <c r="J52" s="19"/>
      <c r="K52" s="19"/>
      <c r="L52" s="19"/>
      <c r="M52" s="20"/>
    </row>
    <row r="53" spans="1:13" x14ac:dyDescent="0.2">
      <c r="A53" s="7" t="s">
        <v>45</v>
      </c>
      <c r="B53" s="19">
        <v>5</v>
      </c>
      <c r="C53" s="19">
        <v>28</v>
      </c>
      <c r="D53" s="19">
        <v>205</v>
      </c>
      <c r="E53" s="51">
        <v>238</v>
      </c>
      <c r="F53" s="19">
        <v>9</v>
      </c>
      <c r="G53" s="19">
        <v>321</v>
      </c>
      <c r="H53" s="19">
        <v>1540</v>
      </c>
      <c r="I53" s="51">
        <v>1870</v>
      </c>
      <c r="J53" s="19"/>
      <c r="K53" s="19"/>
      <c r="L53" s="19"/>
      <c r="M53" s="20"/>
    </row>
    <row r="54" spans="1:13" x14ac:dyDescent="0.2">
      <c r="A54" s="7" t="s">
        <v>94</v>
      </c>
      <c r="B54" s="19">
        <v>10</v>
      </c>
      <c r="C54" s="19">
        <v>12</v>
      </c>
      <c r="D54" s="19">
        <v>66</v>
      </c>
      <c r="E54" s="51">
        <v>88</v>
      </c>
      <c r="F54" s="19">
        <v>17</v>
      </c>
      <c r="G54" s="19">
        <v>74</v>
      </c>
      <c r="H54" s="19">
        <v>156</v>
      </c>
      <c r="I54" s="51">
        <v>247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49</v>
      </c>
      <c r="D55" s="19">
        <v>346</v>
      </c>
      <c r="E55" s="51">
        <v>403</v>
      </c>
      <c r="F55" s="19">
        <v>27</v>
      </c>
      <c r="G55" s="19">
        <v>437</v>
      </c>
      <c r="H55" s="19">
        <v>2411</v>
      </c>
      <c r="I55" s="51">
        <v>2875</v>
      </c>
      <c r="J55" s="19"/>
      <c r="K55" s="19"/>
      <c r="L55" s="19"/>
      <c r="M55" s="20"/>
    </row>
    <row r="56" spans="1:13" x14ac:dyDescent="0.2">
      <c r="A56" s="7" t="s">
        <v>96</v>
      </c>
      <c r="B56" s="19">
        <v>7</v>
      </c>
      <c r="C56" s="19">
        <v>68</v>
      </c>
      <c r="D56" s="19">
        <v>769</v>
      </c>
      <c r="E56" s="51">
        <v>844</v>
      </c>
      <c r="F56" s="19">
        <v>21</v>
      </c>
      <c r="G56" s="19">
        <v>1058</v>
      </c>
      <c r="H56" s="19">
        <v>6454</v>
      </c>
      <c r="I56" s="51">
        <v>7533</v>
      </c>
      <c r="J56" s="19"/>
      <c r="K56" s="19"/>
      <c r="L56" s="19"/>
      <c r="M56" s="20"/>
    </row>
    <row r="57" spans="1:13" x14ac:dyDescent="0.2">
      <c r="A57" s="7" t="s">
        <v>47</v>
      </c>
      <c r="B57" s="19">
        <v>17</v>
      </c>
      <c r="C57" s="19">
        <v>9</v>
      </c>
      <c r="D57" s="19">
        <v>58</v>
      </c>
      <c r="E57" s="51">
        <v>84</v>
      </c>
      <c r="F57" s="19">
        <v>51</v>
      </c>
      <c r="G57" s="19">
        <v>68</v>
      </c>
      <c r="H57" s="19">
        <v>155</v>
      </c>
      <c r="I57" s="51">
        <v>274</v>
      </c>
      <c r="J57" s="19"/>
      <c r="K57" s="19"/>
      <c r="L57" s="19"/>
      <c r="M57" s="20"/>
    </row>
    <row r="58" spans="1:13" x14ac:dyDescent="0.2">
      <c r="A58" s="7" t="s">
        <v>97</v>
      </c>
      <c r="B58" s="19">
        <v>8</v>
      </c>
      <c r="C58" s="19">
        <v>18</v>
      </c>
      <c r="D58" s="19">
        <v>84</v>
      </c>
      <c r="E58" s="51">
        <v>110</v>
      </c>
      <c r="F58" s="19">
        <v>25</v>
      </c>
      <c r="G58" s="19">
        <v>137</v>
      </c>
      <c r="H58" s="19">
        <v>789</v>
      </c>
      <c r="I58" s="51">
        <v>951</v>
      </c>
      <c r="J58" s="19"/>
      <c r="K58" s="19"/>
      <c r="L58" s="19"/>
      <c r="M58" s="20"/>
    </row>
    <row r="59" spans="1:13" x14ac:dyDescent="0.2">
      <c r="A59" s="7" t="s">
        <v>48</v>
      </c>
      <c r="B59" s="19">
        <v>5</v>
      </c>
      <c r="C59" s="19">
        <v>15</v>
      </c>
      <c r="D59" s="19">
        <v>116</v>
      </c>
      <c r="E59" s="51">
        <v>136</v>
      </c>
      <c r="F59" s="19">
        <v>15</v>
      </c>
      <c r="G59" s="19">
        <v>90</v>
      </c>
      <c r="H59" s="19">
        <v>717</v>
      </c>
      <c r="I59" s="51">
        <v>822</v>
      </c>
      <c r="J59" s="19"/>
      <c r="K59" s="19"/>
      <c r="L59" s="19"/>
      <c r="M59" s="20"/>
    </row>
    <row r="60" spans="1:13" x14ac:dyDescent="0.2">
      <c r="A60" s="7" t="s">
        <v>49</v>
      </c>
      <c r="B60" s="19">
        <v>9</v>
      </c>
      <c r="C60" s="19">
        <v>21</v>
      </c>
      <c r="D60" s="19">
        <v>118</v>
      </c>
      <c r="E60" s="51">
        <v>148</v>
      </c>
      <c r="F60" s="19">
        <v>35</v>
      </c>
      <c r="G60" s="19">
        <v>141</v>
      </c>
      <c r="H60" s="19">
        <v>631</v>
      </c>
      <c r="I60" s="51">
        <v>807</v>
      </c>
      <c r="J60" s="19"/>
      <c r="K60" s="19"/>
      <c r="L60" s="19"/>
      <c r="M60" s="20"/>
    </row>
    <row r="61" spans="1:13" x14ac:dyDescent="0.2">
      <c r="A61" s="7" t="s">
        <v>98</v>
      </c>
      <c r="B61" s="19">
        <v>29</v>
      </c>
      <c r="C61" s="19">
        <v>45</v>
      </c>
      <c r="D61" s="19">
        <v>137</v>
      </c>
      <c r="E61" s="51">
        <v>211</v>
      </c>
      <c r="F61" s="19">
        <v>92</v>
      </c>
      <c r="G61" s="19">
        <v>308</v>
      </c>
      <c r="H61" s="19">
        <v>504</v>
      </c>
      <c r="I61" s="51">
        <v>904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127</v>
      </c>
      <c r="C62" s="9">
        <v>169</v>
      </c>
      <c r="D62" s="9">
        <v>657</v>
      </c>
      <c r="E62" s="56">
        <v>953</v>
      </c>
      <c r="F62" s="9">
        <v>287</v>
      </c>
      <c r="G62" s="9">
        <v>1263</v>
      </c>
      <c r="H62" s="9">
        <v>1962</v>
      </c>
      <c r="I62" s="56">
        <v>3512</v>
      </c>
      <c r="J62" s="9"/>
      <c r="K62" s="9"/>
      <c r="L62" s="9"/>
      <c r="M62" s="12"/>
    </row>
    <row r="63" spans="1:13" x14ac:dyDescent="0.2">
      <c r="A63" s="7" t="s">
        <v>50</v>
      </c>
      <c r="B63" s="19">
        <v>4</v>
      </c>
      <c r="C63" s="19">
        <v>0</v>
      </c>
      <c r="D63" s="19">
        <v>5</v>
      </c>
      <c r="E63" s="51">
        <v>9</v>
      </c>
      <c r="F63" s="19">
        <v>11</v>
      </c>
      <c r="G63" s="19">
        <v>0</v>
      </c>
      <c r="H63" s="19">
        <v>13</v>
      </c>
      <c r="I63" s="51">
        <v>24</v>
      </c>
      <c r="J63" s="19"/>
      <c r="K63" s="19"/>
      <c r="L63" s="19"/>
      <c r="M63" s="20"/>
    </row>
    <row r="64" spans="1:13" x14ac:dyDescent="0.2">
      <c r="A64" s="7" t="s">
        <v>51</v>
      </c>
      <c r="B64" s="19">
        <v>0</v>
      </c>
      <c r="C64" s="19">
        <v>7</v>
      </c>
      <c r="D64" s="19">
        <v>14</v>
      </c>
      <c r="E64" s="51">
        <v>21</v>
      </c>
      <c r="F64" s="19">
        <v>0</v>
      </c>
      <c r="G64" s="19">
        <v>9</v>
      </c>
      <c r="H64" s="19">
        <v>44</v>
      </c>
      <c r="I64" s="51">
        <v>53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>
        <v>4</v>
      </c>
      <c r="D65" s="19">
        <v>11</v>
      </c>
      <c r="E65" s="51">
        <v>18</v>
      </c>
      <c r="F65" s="19" t="s">
        <v>206</v>
      </c>
      <c r="G65" s="19">
        <v>4</v>
      </c>
      <c r="H65" s="19">
        <v>13</v>
      </c>
      <c r="I65" s="51">
        <v>22</v>
      </c>
      <c r="J65" s="19"/>
      <c r="K65" s="19"/>
      <c r="L65" s="19"/>
      <c r="M65" s="20"/>
    </row>
    <row r="66" spans="1:13" x14ac:dyDescent="0.2">
      <c r="A66" s="7" t="s">
        <v>53</v>
      </c>
      <c r="B66" s="19">
        <v>4</v>
      </c>
      <c r="C66" s="19">
        <v>0</v>
      </c>
      <c r="D66" s="19">
        <v>10</v>
      </c>
      <c r="E66" s="51">
        <v>14</v>
      </c>
      <c r="F66" s="19">
        <v>5</v>
      </c>
      <c r="G66" s="19">
        <v>0</v>
      </c>
      <c r="H66" s="19">
        <v>11</v>
      </c>
      <c r="I66" s="51">
        <v>16</v>
      </c>
      <c r="J66" s="19"/>
      <c r="K66" s="19"/>
      <c r="L66" s="19"/>
      <c r="M66" s="20"/>
    </row>
    <row r="67" spans="1:13" x14ac:dyDescent="0.2">
      <c r="A67" s="7" t="s">
        <v>54</v>
      </c>
      <c r="B67" s="19">
        <v>17</v>
      </c>
      <c r="C67" s="19">
        <v>21</v>
      </c>
      <c r="D67" s="19">
        <v>48</v>
      </c>
      <c r="E67" s="51">
        <v>86</v>
      </c>
      <c r="F67" s="19">
        <v>42</v>
      </c>
      <c r="G67" s="19">
        <v>69</v>
      </c>
      <c r="H67" s="19">
        <v>99</v>
      </c>
      <c r="I67" s="51">
        <v>210</v>
      </c>
      <c r="J67" s="19"/>
      <c r="K67" s="19"/>
      <c r="L67" s="19"/>
      <c r="M67" s="20"/>
    </row>
    <row r="68" spans="1:13" x14ac:dyDescent="0.2">
      <c r="A68" s="7" t="s">
        <v>55</v>
      </c>
      <c r="B68" s="19">
        <v>16</v>
      </c>
      <c r="C68" s="19">
        <v>21</v>
      </c>
      <c r="D68" s="19">
        <v>100</v>
      </c>
      <c r="E68" s="51">
        <v>137</v>
      </c>
      <c r="F68" s="19">
        <v>43</v>
      </c>
      <c r="G68" s="19">
        <v>152</v>
      </c>
      <c r="H68" s="19">
        <v>334</v>
      </c>
      <c r="I68" s="51">
        <v>529</v>
      </c>
      <c r="J68" s="19"/>
      <c r="K68" s="19"/>
      <c r="L68" s="19"/>
      <c r="M68" s="20"/>
    </row>
    <row r="69" spans="1:13" x14ac:dyDescent="0.2">
      <c r="A69" s="7" t="s">
        <v>56</v>
      </c>
      <c r="B69" s="19">
        <v>4</v>
      </c>
      <c r="C69" s="19">
        <v>12</v>
      </c>
      <c r="D69" s="19">
        <v>21</v>
      </c>
      <c r="E69" s="51">
        <v>37</v>
      </c>
      <c r="F69" s="19">
        <v>17</v>
      </c>
      <c r="G69" s="19">
        <v>80</v>
      </c>
      <c r="H69" s="19">
        <v>47</v>
      </c>
      <c r="I69" s="51">
        <v>144</v>
      </c>
      <c r="J69" s="19"/>
      <c r="K69" s="19"/>
      <c r="L69" s="19"/>
      <c r="M69" s="20"/>
    </row>
    <row r="70" spans="1:13" x14ac:dyDescent="0.2">
      <c r="A70" s="7" t="s">
        <v>57</v>
      </c>
      <c r="B70" s="19">
        <v>10</v>
      </c>
      <c r="C70" s="19">
        <v>8</v>
      </c>
      <c r="D70" s="19">
        <v>36</v>
      </c>
      <c r="E70" s="51">
        <v>54</v>
      </c>
      <c r="F70" s="19">
        <v>25</v>
      </c>
      <c r="G70" s="19">
        <v>46</v>
      </c>
      <c r="H70" s="19">
        <v>135</v>
      </c>
      <c r="I70" s="51">
        <v>206</v>
      </c>
      <c r="J70" s="19"/>
      <c r="K70" s="19"/>
      <c r="L70" s="19"/>
      <c r="M70" s="20"/>
    </row>
    <row r="71" spans="1:13" x14ac:dyDescent="0.2">
      <c r="A71" s="7" t="s">
        <v>58</v>
      </c>
      <c r="B71" s="19">
        <v>16</v>
      </c>
      <c r="C71" s="19">
        <v>33</v>
      </c>
      <c r="D71" s="19">
        <v>125</v>
      </c>
      <c r="E71" s="51">
        <v>174</v>
      </c>
      <c r="F71" s="19">
        <v>30</v>
      </c>
      <c r="G71" s="19">
        <v>356</v>
      </c>
      <c r="H71" s="19">
        <v>453</v>
      </c>
      <c r="I71" s="51">
        <v>839</v>
      </c>
      <c r="J71" s="19"/>
      <c r="K71" s="19"/>
      <c r="L71" s="19"/>
      <c r="M71" s="20"/>
    </row>
    <row r="72" spans="1:13" x14ac:dyDescent="0.2">
      <c r="A72" s="7" t="s">
        <v>99</v>
      </c>
      <c r="B72" s="19">
        <v>23</v>
      </c>
      <c r="C72" s="19">
        <v>33</v>
      </c>
      <c r="D72" s="19">
        <v>224</v>
      </c>
      <c r="E72" s="51">
        <v>280</v>
      </c>
      <c r="F72" s="19">
        <v>45</v>
      </c>
      <c r="G72" s="19">
        <v>169</v>
      </c>
      <c r="H72" s="19">
        <v>704</v>
      </c>
      <c r="I72" s="51">
        <v>918</v>
      </c>
      <c r="J72" s="19"/>
      <c r="K72" s="19"/>
      <c r="L72" s="19"/>
      <c r="M72" s="20"/>
    </row>
    <row r="73" spans="1:13" x14ac:dyDescent="0.2">
      <c r="A73" s="7" t="s">
        <v>59</v>
      </c>
      <c r="B73" s="19">
        <v>13</v>
      </c>
      <c r="C73" s="19">
        <v>24</v>
      </c>
      <c r="D73" s="19">
        <v>52</v>
      </c>
      <c r="E73" s="51">
        <v>89</v>
      </c>
      <c r="F73" s="19">
        <v>29</v>
      </c>
      <c r="G73" s="19">
        <v>301</v>
      </c>
      <c r="H73" s="19">
        <v>92</v>
      </c>
      <c r="I73" s="51">
        <v>422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17</v>
      </c>
      <c r="C74" s="19">
        <v>6</v>
      </c>
      <c r="D74" s="19">
        <v>11</v>
      </c>
      <c r="E74" s="51">
        <v>34</v>
      </c>
      <c r="F74" s="19">
        <v>35</v>
      </c>
      <c r="G74" s="19">
        <v>77</v>
      </c>
      <c r="H74" s="19">
        <v>17</v>
      </c>
      <c r="I74" s="51">
        <v>129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148</v>
      </c>
      <c r="C75" s="9">
        <v>487</v>
      </c>
      <c r="D75" s="9">
        <v>3835</v>
      </c>
      <c r="E75" s="56">
        <v>4470</v>
      </c>
      <c r="F75" s="9">
        <v>407</v>
      </c>
      <c r="G75" s="9">
        <v>4556</v>
      </c>
      <c r="H75" s="9">
        <v>31696</v>
      </c>
      <c r="I75" s="56">
        <v>36659</v>
      </c>
      <c r="J75" s="9"/>
      <c r="K75" s="9"/>
      <c r="L75" s="9"/>
      <c r="M75" s="12"/>
    </row>
    <row r="76" spans="1:13" x14ac:dyDescent="0.2">
      <c r="A76" s="7" t="s">
        <v>67</v>
      </c>
      <c r="B76" s="19">
        <v>48</v>
      </c>
      <c r="C76" s="19">
        <v>395</v>
      </c>
      <c r="D76" s="19">
        <v>3311</v>
      </c>
      <c r="E76" s="51">
        <v>3754</v>
      </c>
      <c r="F76" s="19">
        <v>163</v>
      </c>
      <c r="G76" s="19">
        <v>4056</v>
      </c>
      <c r="H76" s="19">
        <v>28437</v>
      </c>
      <c r="I76" s="51">
        <v>32656</v>
      </c>
      <c r="J76" s="19"/>
      <c r="K76" s="19"/>
      <c r="L76" s="19"/>
      <c r="M76" s="20"/>
    </row>
    <row r="77" spans="1:13" x14ac:dyDescent="0.2">
      <c r="A77" s="7" t="s">
        <v>68</v>
      </c>
      <c r="B77" s="19">
        <v>39</v>
      </c>
      <c r="C77" s="19">
        <v>33</v>
      </c>
      <c r="D77" s="19">
        <v>127</v>
      </c>
      <c r="E77" s="51">
        <v>199</v>
      </c>
      <c r="F77" s="19">
        <v>104</v>
      </c>
      <c r="G77" s="19">
        <v>195</v>
      </c>
      <c r="H77" s="19">
        <v>551</v>
      </c>
      <c r="I77" s="51">
        <v>850</v>
      </c>
      <c r="J77" s="19"/>
      <c r="K77" s="19"/>
      <c r="L77" s="19"/>
      <c r="M77" s="20"/>
    </row>
    <row r="78" spans="1:13" x14ac:dyDescent="0.2">
      <c r="A78" s="7" t="s">
        <v>69</v>
      </c>
      <c r="B78" s="19">
        <v>52</v>
      </c>
      <c r="C78" s="19">
        <v>54</v>
      </c>
      <c r="D78" s="19">
        <v>371</v>
      </c>
      <c r="E78" s="51">
        <v>477</v>
      </c>
      <c r="F78" s="19">
        <v>120</v>
      </c>
      <c r="G78" s="19">
        <v>292</v>
      </c>
      <c r="H78" s="19">
        <v>2623</v>
      </c>
      <c r="I78" s="51">
        <v>3035</v>
      </c>
      <c r="J78" s="19"/>
      <c r="K78" s="19"/>
      <c r="L78" s="19"/>
      <c r="M78" s="20"/>
    </row>
    <row r="79" spans="1:13" x14ac:dyDescent="0.2">
      <c r="A79" s="7" t="s">
        <v>70</v>
      </c>
      <c r="B79" s="19">
        <v>9</v>
      </c>
      <c r="C79" s="19">
        <v>5</v>
      </c>
      <c r="D79" s="19">
        <v>26</v>
      </c>
      <c r="E79" s="51">
        <v>40</v>
      </c>
      <c r="F79" s="19">
        <v>20</v>
      </c>
      <c r="G79" s="19">
        <v>13</v>
      </c>
      <c r="H79" s="19">
        <v>85</v>
      </c>
      <c r="I79" s="51">
        <v>118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476</v>
      </c>
      <c r="C80" s="9">
        <v>439</v>
      </c>
      <c r="D80" s="9">
        <v>1805</v>
      </c>
      <c r="E80" s="56">
        <v>2720</v>
      </c>
      <c r="F80" s="9">
        <v>1257</v>
      </c>
      <c r="G80" s="9">
        <v>3475</v>
      </c>
      <c r="H80" s="9">
        <v>11661</v>
      </c>
      <c r="I80" s="56">
        <v>16393</v>
      </c>
      <c r="J80" s="9"/>
      <c r="K80" s="9"/>
      <c r="L80" s="9"/>
      <c r="M80" s="12"/>
    </row>
    <row r="81" spans="1:13" x14ac:dyDescent="0.2">
      <c r="A81" s="7" t="s">
        <v>61</v>
      </c>
      <c r="B81" s="19">
        <v>81</v>
      </c>
      <c r="C81" s="19">
        <v>145</v>
      </c>
      <c r="D81" s="19">
        <v>911</v>
      </c>
      <c r="E81" s="51">
        <v>1137</v>
      </c>
      <c r="F81" s="19">
        <v>218</v>
      </c>
      <c r="G81" s="19">
        <v>1034</v>
      </c>
      <c r="H81" s="19">
        <v>7662</v>
      </c>
      <c r="I81" s="51">
        <v>8914</v>
      </c>
      <c r="J81" s="19"/>
      <c r="K81" s="19"/>
      <c r="L81" s="19"/>
      <c r="M81" s="20"/>
    </row>
    <row r="82" spans="1:13" x14ac:dyDescent="0.2">
      <c r="A82" s="7" t="s">
        <v>62</v>
      </c>
      <c r="B82" s="19">
        <v>22</v>
      </c>
      <c r="C82" s="19">
        <v>19</v>
      </c>
      <c r="D82" s="19">
        <v>22</v>
      </c>
      <c r="E82" s="51">
        <v>63</v>
      </c>
      <c r="F82" s="19">
        <v>88</v>
      </c>
      <c r="G82" s="19">
        <v>67</v>
      </c>
      <c r="H82" s="19">
        <v>72</v>
      </c>
      <c r="I82" s="51">
        <v>227</v>
      </c>
      <c r="J82" s="19"/>
      <c r="K82" s="19"/>
      <c r="L82" s="19"/>
      <c r="M82" s="20"/>
    </row>
    <row r="83" spans="1:13" x14ac:dyDescent="0.2">
      <c r="A83" s="7" t="s">
        <v>63</v>
      </c>
      <c r="B83" s="19">
        <v>19</v>
      </c>
      <c r="C83" s="19">
        <v>6</v>
      </c>
      <c r="D83" s="19">
        <v>7</v>
      </c>
      <c r="E83" s="51">
        <v>32</v>
      </c>
      <c r="F83" s="19">
        <v>54</v>
      </c>
      <c r="G83" s="19">
        <v>8</v>
      </c>
      <c r="H83" s="19">
        <v>12</v>
      </c>
      <c r="I83" s="51">
        <v>74</v>
      </c>
      <c r="J83" s="19"/>
      <c r="K83" s="19"/>
      <c r="L83" s="19"/>
      <c r="M83" s="20"/>
    </row>
    <row r="84" spans="1:13" x14ac:dyDescent="0.2">
      <c r="A84" s="7" t="s">
        <v>64</v>
      </c>
      <c r="B84" s="19">
        <v>25</v>
      </c>
      <c r="C84" s="19">
        <v>32</v>
      </c>
      <c r="D84" s="19">
        <v>53</v>
      </c>
      <c r="E84" s="51">
        <v>110</v>
      </c>
      <c r="F84" s="19">
        <v>65</v>
      </c>
      <c r="G84" s="19">
        <v>172</v>
      </c>
      <c r="H84" s="19">
        <v>173</v>
      </c>
      <c r="I84" s="51">
        <v>410</v>
      </c>
      <c r="J84" s="19"/>
      <c r="K84" s="19"/>
      <c r="L84" s="19"/>
      <c r="M84" s="20"/>
    </row>
    <row r="85" spans="1:13" x14ac:dyDescent="0.2">
      <c r="A85" s="7" t="s">
        <v>101</v>
      </c>
      <c r="B85" s="19">
        <v>84</v>
      </c>
      <c r="C85" s="19">
        <v>96</v>
      </c>
      <c r="D85" s="19">
        <v>346</v>
      </c>
      <c r="E85" s="51">
        <v>526</v>
      </c>
      <c r="F85" s="19">
        <v>213</v>
      </c>
      <c r="G85" s="19">
        <v>615</v>
      </c>
      <c r="H85" s="19">
        <v>1639</v>
      </c>
      <c r="I85" s="51">
        <v>2467</v>
      </c>
      <c r="J85" s="19"/>
      <c r="K85" s="19"/>
      <c r="L85" s="19"/>
      <c r="M85" s="20"/>
    </row>
    <row r="86" spans="1:13" x14ac:dyDescent="0.2">
      <c r="A86" s="7" t="s">
        <v>90</v>
      </c>
      <c r="B86" s="19">
        <v>13</v>
      </c>
      <c r="C86" s="19">
        <v>5</v>
      </c>
      <c r="D86" s="19">
        <v>11</v>
      </c>
      <c r="E86" s="51">
        <v>29</v>
      </c>
      <c r="F86" s="19">
        <v>23</v>
      </c>
      <c r="G86" s="19">
        <v>8</v>
      </c>
      <c r="H86" s="19">
        <v>35</v>
      </c>
      <c r="I86" s="51">
        <v>66</v>
      </c>
      <c r="J86" s="19"/>
      <c r="K86" s="19"/>
      <c r="L86" s="19"/>
      <c r="M86" s="20"/>
    </row>
    <row r="87" spans="1:13" x14ac:dyDescent="0.2">
      <c r="A87" s="7" t="s">
        <v>65</v>
      </c>
      <c r="B87" s="19">
        <v>13</v>
      </c>
      <c r="C87" s="19">
        <v>22</v>
      </c>
      <c r="D87" s="19">
        <v>76</v>
      </c>
      <c r="E87" s="51">
        <v>111</v>
      </c>
      <c r="F87" s="19">
        <v>34</v>
      </c>
      <c r="G87" s="19">
        <v>207</v>
      </c>
      <c r="H87" s="19">
        <v>324</v>
      </c>
      <c r="I87" s="51">
        <v>565</v>
      </c>
      <c r="J87" s="19"/>
      <c r="K87" s="19"/>
      <c r="L87" s="19"/>
      <c r="M87" s="20"/>
    </row>
    <row r="88" spans="1:13" x14ac:dyDescent="0.2">
      <c r="A88" s="7" t="s">
        <v>66</v>
      </c>
      <c r="B88" s="19">
        <v>85</v>
      </c>
      <c r="C88" s="19">
        <v>30</v>
      </c>
      <c r="D88" s="19">
        <v>73</v>
      </c>
      <c r="E88" s="51">
        <v>188</v>
      </c>
      <c r="F88" s="19">
        <v>211</v>
      </c>
      <c r="G88" s="19">
        <v>97</v>
      </c>
      <c r="H88" s="19">
        <v>175</v>
      </c>
      <c r="I88" s="51">
        <v>483</v>
      </c>
      <c r="J88" s="19"/>
      <c r="K88" s="19"/>
      <c r="L88" s="19"/>
      <c r="M88" s="20"/>
    </row>
    <row r="89" spans="1:13" x14ac:dyDescent="0.2">
      <c r="A89" s="7" t="s">
        <v>79</v>
      </c>
      <c r="B89" s="19">
        <v>49</v>
      </c>
      <c r="C89" s="19">
        <v>29</v>
      </c>
      <c r="D89" s="19">
        <v>109</v>
      </c>
      <c r="E89" s="51">
        <v>187</v>
      </c>
      <c r="F89" s="19">
        <v>129</v>
      </c>
      <c r="G89" s="19">
        <v>656</v>
      </c>
      <c r="H89" s="19">
        <v>361</v>
      </c>
      <c r="I89" s="51">
        <v>1146</v>
      </c>
      <c r="J89" s="19"/>
      <c r="K89" s="19"/>
      <c r="L89" s="19"/>
      <c r="M89" s="20"/>
    </row>
    <row r="90" spans="1:13" x14ac:dyDescent="0.2">
      <c r="A90" s="7" t="s">
        <v>80</v>
      </c>
      <c r="B90" s="19">
        <v>48</v>
      </c>
      <c r="C90" s="19">
        <v>38</v>
      </c>
      <c r="D90" s="19">
        <v>145</v>
      </c>
      <c r="E90" s="51">
        <v>231</v>
      </c>
      <c r="F90" s="19">
        <v>116</v>
      </c>
      <c r="G90" s="19">
        <v>385</v>
      </c>
      <c r="H90" s="19">
        <v>965</v>
      </c>
      <c r="I90" s="51">
        <v>1466</v>
      </c>
      <c r="J90" s="19"/>
      <c r="K90" s="19"/>
      <c r="L90" s="19"/>
      <c r="M90" s="20"/>
    </row>
    <row r="91" spans="1:13" x14ac:dyDescent="0.2">
      <c r="A91" s="7" t="s">
        <v>81</v>
      </c>
      <c r="B91" s="19">
        <v>37</v>
      </c>
      <c r="C91" s="19">
        <v>17</v>
      </c>
      <c r="D91" s="19">
        <v>52</v>
      </c>
      <c r="E91" s="51">
        <v>106</v>
      </c>
      <c r="F91" s="19">
        <v>106</v>
      </c>
      <c r="G91" s="19">
        <v>226</v>
      </c>
      <c r="H91" s="19">
        <v>243</v>
      </c>
      <c r="I91" s="51">
        <v>575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597</v>
      </c>
      <c r="C92" s="9">
        <v>353</v>
      </c>
      <c r="D92" s="9">
        <v>1405</v>
      </c>
      <c r="E92" s="56">
        <v>2355</v>
      </c>
      <c r="F92" s="9">
        <v>1512</v>
      </c>
      <c r="G92" s="9">
        <v>2502</v>
      </c>
      <c r="H92" s="9">
        <v>7650</v>
      </c>
      <c r="I92" s="56">
        <v>11664</v>
      </c>
      <c r="J92" s="9"/>
      <c r="K92" s="9"/>
      <c r="L92" s="9"/>
      <c r="M92" s="12"/>
    </row>
    <row r="93" spans="1:13" x14ac:dyDescent="0.2">
      <c r="A93" s="7" t="s">
        <v>6</v>
      </c>
      <c r="B93" s="19">
        <v>12</v>
      </c>
      <c r="C93" s="19">
        <v>5</v>
      </c>
      <c r="D93" s="19">
        <v>27</v>
      </c>
      <c r="E93" s="51">
        <v>44</v>
      </c>
      <c r="F93" s="19">
        <v>36</v>
      </c>
      <c r="G93" s="19">
        <v>77</v>
      </c>
      <c r="H93" s="19">
        <v>128</v>
      </c>
      <c r="I93" s="51">
        <v>241</v>
      </c>
      <c r="J93" s="19"/>
      <c r="K93" s="19"/>
      <c r="L93" s="19"/>
      <c r="M93" s="20"/>
    </row>
    <row r="94" spans="1:13" x14ac:dyDescent="0.2">
      <c r="A94" s="7" t="s">
        <v>7</v>
      </c>
      <c r="B94" s="19">
        <v>11</v>
      </c>
      <c r="C94" s="19">
        <v>24</v>
      </c>
      <c r="D94" s="19">
        <v>125</v>
      </c>
      <c r="E94" s="51">
        <v>160</v>
      </c>
      <c r="F94" s="19">
        <v>28</v>
      </c>
      <c r="G94" s="19">
        <v>121</v>
      </c>
      <c r="H94" s="19">
        <v>1186</v>
      </c>
      <c r="I94" s="51">
        <v>1335</v>
      </c>
      <c r="J94" s="19"/>
      <c r="K94" s="19"/>
      <c r="L94" s="19"/>
      <c r="M94" s="20"/>
    </row>
    <row r="95" spans="1:13" x14ac:dyDescent="0.2">
      <c r="A95" s="7" t="s">
        <v>8</v>
      </c>
      <c r="B95" s="19">
        <v>5</v>
      </c>
      <c r="C95" s="19">
        <v>4</v>
      </c>
      <c r="D95" s="19">
        <v>31</v>
      </c>
      <c r="E95" s="51">
        <v>40</v>
      </c>
      <c r="F95" s="19">
        <v>14</v>
      </c>
      <c r="G95" s="19">
        <v>18</v>
      </c>
      <c r="H95" s="19">
        <v>122</v>
      </c>
      <c r="I95" s="51">
        <v>154</v>
      </c>
      <c r="J95" s="19"/>
      <c r="K95" s="19"/>
      <c r="L95" s="19"/>
      <c r="M95" s="20"/>
    </row>
    <row r="96" spans="1:13" x14ac:dyDescent="0.2">
      <c r="A96" s="7" t="s">
        <v>9</v>
      </c>
      <c r="B96" s="19">
        <v>7</v>
      </c>
      <c r="C96" s="19">
        <v>15</v>
      </c>
      <c r="D96" s="19">
        <v>45</v>
      </c>
      <c r="E96" s="51">
        <v>67</v>
      </c>
      <c r="F96" s="19">
        <v>16</v>
      </c>
      <c r="G96" s="19">
        <v>75</v>
      </c>
      <c r="H96" s="19">
        <v>169</v>
      </c>
      <c r="I96" s="51">
        <v>260</v>
      </c>
      <c r="J96" s="19"/>
      <c r="K96" s="19"/>
      <c r="L96" s="19"/>
      <c r="M96" s="20"/>
    </row>
    <row r="97" spans="1:13" x14ac:dyDescent="0.2">
      <c r="A97" s="7" t="s">
        <v>10</v>
      </c>
      <c r="B97" s="19">
        <v>30</v>
      </c>
      <c r="C97" s="19">
        <v>19</v>
      </c>
      <c r="D97" s="19">
        <v>65</v>
      </c>
      <c r="E97" s="51">
        <v>114</v>
      </c>
      <c r="F97" s="19">
        <v>84</v>
      </c>
      <c r="G97" s="19">
        <v>217</v>
      </c>
      <c r="H97" s="19">
        <v>397</v>
      </c>
      <c r="I97" s="51">
        <v>698</v>
      </c>
      <c r="J97" s="19"/>
      <c r="K97" s="19"/>
      <c r="L97" s="19"/>
      <c r="M97" s="20"/>
    </row>
    <row r="98" spans="1:13" x14ac:dyDescent="0.2">
      <c r="A98" s="7" t="s">
        <v>11</v>
      </c>
      <c r="B98" s="19">
        <v>119</v>
      </c>
      <c r="C98" s="19">
        <v>44</v>
      </c>
      <c r="D98" s="19">
        <v>106</v>
      </c>
      <c r="E98" s="51">
        <v>269</v>
      </c>
      <c r="F98" s="19">
        <v>278</v>
      </c>
      <c r="G98" s="19">
        <v>217</v>
      </c>
      <c r="H98" s="19">
        <v>399</v>
      </c>
      <c r="I98" s="51">
        <v>894</v>
      </c>
      <c r="J98" s="19"/>
      <c r="K98" s="19"/>
      <c r="L98" s="19"/>
      <c r="M98" s="20"/>
    </row>
    <row r="99" spans="1:13" x14ac:dyDescent="0.2">
      <c r="A99" s="7" t="s">
        <v>12</v>
      </c>
      <c r="B99" s="19">
        <v>94</v>
      </c>
      <c r="C99" s="19">
        <v>69</v>
      </c>
      <c r="D99" s="19">
        <v>364</v>
      </c>
      <c r="E99" s="51">
        <v>527</v>
      </c>
      <c r="F99" s="19">
        <v>233</v>
      </c>
      <c r="G99" s="19">
        <v>605</v>
      </c>
      <c r="H99" s="19">
        <v>2368</v>
      </c>
      <c r="I99" s="51">
        <v>3206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77</v>
      </c>
      <c r="C100" s="19">
        <v>18</v>
      </c>
      <c r="D100" s="19">
        <v>58</v>
      </c>
      <c r="E100" s="51">
        <v>153</v>
      </c>
      <c r="F100" s="19">
        <v>198</v>
      </c>
      <c r="G100" s="19">
        <v>61</v>
      </c>
      <c r="H100" s="19">
        <v>147</v>
      </c>
      <c r="I100" s="51">
        <v>406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54</v>
      </c>
      <c r="C101" s="19">
        <v>30</v>
      </c>
      <c r="D101" s="19">
        <v>99</v>
      </c>
      <c r="E101" s="51">
        <v>183</v>
      </c>
      <c r="F101" s="19">
        <v>147</v>
      </c>
      <c r="G101" s="19">
        <v>172</v>
      </c>
      <c r="H101" s="19">
        <v>428</v>
      </c>
      <c r="I101" s="51">
        <v>747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35</v>
      </c>
      <c r="C102" s="19">
        <v>34</v>
      </c>
      <c r="D102" s="19">
        <v>138</v>
      </c>
      <c r="E102" s="51">
        <v>207</v>
      </c>
      <c r="F102" s="19">
        <v>91</v>
      </c>
      <c r="G102" s="19">
        <v>373</v>
      </c>
      <c r="H102" s="19">
        <v>774</v>
      </c>
      <c r="I102" s="51">
        <v>1238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22</v>
      </c>
      <c r="C103" s="19">
        <v>9</v>
      </c>
      <c r="D103" s="19">
        <v>23</v>
      </c>
      <c r="E103" s="51">
        <v>54</v>
      </c>
      <c r="F103" s="19">
        <v>56</v>
      </c>
      <c r="G103" s="19">
        <v>20</v>
      </c>
      <c r="H103" s="19">
        <v>85</v>
      </c>
      <c r="I103" s="51">
        <v>161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37</v>
      </c>
      <c r="C104" s="19">
        <v>17</v>
      </c>
      <c r="D104" s="19">
        <v>50</v>
      </c>
      <c r="E104" s="51">
        <v>104</v>
      </c>
      <c r="F104" s="19">
        <v>106</v>
      </c>
      <c r="G104" s="19">
        <v>137</v>
      </c>
      <c r="H104" s="19">
        <v>183</v>
      </c>
      <c r="I104" s="51">
        <v>426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20</v>
      </c>
      <c r="C105" s="19">
        <v>24</v>
      </c>
      <c r="D105" s="19">
        <v>111</v>
      </c>
      <c r="E105" s="51">
        <v>155</v>
      </c>
      <c r="F105" s="19">
        <v>50</v>
      </c>
      <c r="G105" s="19">
        <v>150</v>
      </c>
      <c r="H105" s="19">
        <v>468</v>
      </c>
      <c r="I105" s="51">
        <v>668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26</v>
      </c>
      <c r="C106" s="19">
        <v>25</v>
      </c>
      <c r="D106" s="19">
        <v>71</v>
      </c>
      <c r="E106" s="51">
        <v>122</v>
      </c>
      <c r="F106" s="19">
        <v>70</v>
      </c>
      <c r="G106" s="19">
        <v>129</v>
      </c>
      <c r="H106" s="19">
        <v>396</v>
      </c>
      <c r="I106" s="51">
        <v>595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48</v>
      </c>
      <c r="C107" s="19">
        <v>16</v>
      </c>
      <c r="D107" s="19">
        <v>92</v>
      </c>
      <c r="E107" s="51">
        <v>156</v>
      </c>
      <c r="F107" s="19">
        <v>105</v>
      </c>
      <c r="G107" s="19">
        <v>130</v>
      </c>
      <c r="H107" s="19">
        <v>400</v>
      </c>
      <c r="I107" s="51">
        <v>635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327</v>
      </c>
      <c r="C108" s="9">
        <v>200</v>
      </c>
      <c r="D108" s="9">
        <v>853</v>
      </c>
      <c r="E108" s="56">
        <v>1380</v>
      </c>
      <c r="F108" s="9">
        <v>895</v>
      </c>
      <c r="G108" s="9">
        <v>1384</v>
      </c>
      <c r="H108" s="9">
        <v>4611</v>
      </c>
      <c r="I108" s="56">
        <v>6890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>
        <v>0</v>
      </c>
      <c r="D109" s="19">
        <v>26</v>
      </c>
      <c r="E109" s="51">
        <v>30</v>
      </c>
      <c r="F109" s="19">
        <v>12</v>
      </c>
      <c r="G109" s="19">
        <v>0</v>
      </c>
      <c r="H109" s="19">
        <v>154</v>
      </c>
      <c r="I109" s="51">
        <v>166</v>
      </c>
      <c r="J109" s="19"/>
      <c r="K109" s="19"/>
      <c r="L109" s="19"/>
      <c r="M109" s="20"/>
    </row>
    <row r="110" spans="1:13" x14ac:dyDescent="0.2">
      <c r="A110" s="7" t="s">
        <v>14</v>
      </c>
      <c r="B110" s="19" t="s">
        <v>206</v>
      </c>
      <c r="C110" s="19">
        <v>8</v>
      </c>
      <c r="D110" s="19">
        <v>19</v>
      </c>
      <c r="E110" s="51">
        <v>30</v>
      </c>
      <c r="F110" s="19" t="s">
        <v>206</v>
      </c>
      <c r="G110" s="19">
        <v>29</v>
      </c>
      <c r="H110" s="19">
        <v>395</v>
      </c>
      <c r="I110" s="51">
        <v>433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13</v>
      </c>
      <c r="C111" s="19">
        <v>10</v>
      </c>
      <c r="D111" s="19">
        <v>36</v>
      </c>
      <c r="E111" s="51">
        <v>59</v>
      </c>
      <c r="F111" s="19">
        <v>27</v>
      </c>
      <c r="G111" s="19">
        <v>44</v>
      </c>
      <c r="H111" s="19">
        <v>325</v>
      </c>
      <c r="I111" s="51">
        <v>396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7</v>
      </c>
      <c r="C112" s="19">
        <v>20</v>
      </c>
      <c r="D112" s="19">
        <v>44</v>
      </c>
      <c r="E112" s="51">
        <v>71</v>
      </c>
      <c r="F112" s="19">
        <v>18</v>
      </c>
      <c r="G112" s="19">
        <v>159</v>
      </c>
      <c r="H112" s="19">
        <v>105</v>
      </c>
      <c r="I112" s="51">
        <v>282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47</v>
      </c>
      <c r="C113" s="19">
        <v>42</v>
      </c>
      <c r="D113" s="19">
        <v>89</v>
      </c>
      <c r="E113" s="51">
        <v>178</v>
      </c>
      <c r="F113" s="19">
        <v>138</v>
      </c>
      <c r="G113" s="19">
        <v>268</v>
      </c>
      <c r="H113" s="19">
        <v>723</v>
      </c>
      <c r="I113" s="51">
        <v>1129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17</v>
      </c>
      <c r="C114" s="19" t="s">
        <v>206</v>
      </c>
      <c r="D114" s="19">
        <v>12</v>
      </c>
      <c r="E114" s="51">
        <v>32</v>
      </c>
      <c r="F114" s="19">
        <v>40</v>
      </c>
      <c r="G114" s="19" t="s">
        <v>206</v>
      </c>
      <c r="H114" s="19">
        <v>24</v>
      </c>
      <c r="I114" s="51">
        <v>68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10</v>
      </c>
      <c r="C115" s="19" t="s">
        <v>206</v>
      </c>
      <c r="D115" s="19">
        <v>24</v>
      </c>
      <c r="E115" s="51">
        <v>35</v>
      </c>
      <c r="F115" s="19">
        <v>28</v>
      </c>
      <c r="G115" s="19" t="s">
        <v>206</v>
      </c>
      <c r="H115" s="19">
        <v>50</v>
      </c>
      <c r="I115" s="51">
        <v>81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10</v>
      </c>
      <c r="C116" s="19">
        <v>40</v>
      </c>
      <c r="D116" s="19">
        <v>278</v>
      </c>
      <c r="E116" s="51">
        <v>328</v>
      </c>
      <c r="F116" s="19">
        <v>26</v>
      </c>
      <c r="G116" s="19">
        <v>559</v>
      </c>
      <c r="H116" s="19">
        <v>1706</v>
      </c>
      <c r="I116" s="51">
        <v>2291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19</v>
      </c>
      <c r="C117" s="19" t="s">
        <v>206</v>
      </c>
      <c r="D117" s="19">
        <v>10</v>
      </c>
      <c r="E117" s="51">
        <v>30</v>
      </c>
      <c r="F117" s="19">
        <v>46</v>
      </c>
      <c r="G117" s="19" t="s">
        <v>206</v>
      </c>
      <c r="H117" s="19">
        <v>30</v>
      </c>
      <c r="I117" s="51">
        <v>77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9</v>
      </c>
      <c r="C118" s="19">
        <v>0</v>
      </c>
      <c r="D118" s="19">
        <v>10</v>
      </c>
      <c r="E118" s="51">
        <v>19</v>
      </c>
      <c r="F118" s="19">
        <v>28</v>
      </c>
      <c r="G118" s="19">
        <v>0</v>
      </c>
      <c r="H118" s="19">
        <v>41</v>
      </c>
      <c r="I118" s="51">
        <v>69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55</v>
      </c>
      <c r="C119" s="19">
        <v>22</v>
      </c>
      <c r="D119" s="19">
        <v>111</v>
      </c>
      <c r="E119" s="51">
        <v>188</v>
      </c>
      <c r="F119" s="19">
        <v>145</v>
      </c>
      <c r="G119" s="19">
        <v>41</v>
      </c>
      <c r="H119" s="19">
        <v>267</v>
      </c>
      <c r="I119" s="51">
        <v>453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15</v>
      </c>
      <c r="C120" s="19" t="s">
        <v>206</v>
      </c>
      <c r="D120" s="19">
        <v>16</v>
      </c>
      <c r="E120" s="51">
        <v>33</v>
      </c>
      <c r="F120" s="19">
        <v>43</v>
      </c>
      <c r="G120" s="19" t="s">
        <v>206</v>
      </c>
      <c r="H120" s="19">
        <v>51</v>
      </c>
      <c r="I120" s="51">
        <v>110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7</v>
      </c>
      <c r="C121" s="19" t="s">
        <v>206</v>
      </c>
      <c r="D121" s="19">
        <v>7</v>
      </c>
      <c r="E121" s="51">
        <v>17</v>
      </c>
      <c r="F121" s="19">
        <v>29</v>
      </c>
      <c r="G121" s="19" t="s">
        <v>206</v>
      </c>
      <c r="H121" s="19">
        <v>16</v>
      </c>
      <c r="I121" s="51">
        <v>65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14</v>
      </c>
      <c r="C122" s="19">
        <v>18</v>
      </c>
      <c r="D122" s="19">
        <v>65</v>
      </c>
      <c r="E122" s="51">
        <v>97</v>
      </c>
      <c r="F122" s="19">
        <v>42</v>
      </c>
      <c r="G122" s="19">
        <v>80</v>
      </c>
      <c r="H122" s="19">
        <v>314</v>
      </c>
      <c r="I122" s="51">
        <v>436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 t="s">
        <v>206</v>
      </c>
      <c r="D123" s="19">
        <v>7</v>
      </c>
      <c r="E123" s="51">
        <v>10</v>
      </c>
      <c r="F123" s="19" t="s">
        <v>206</v>
      </c>
      <c r="G123" s="19" t="s">
        <v>206</v>
      </c>
      <c r="H123" s="19">
        <v>21</v>
      </c>
      <c r="I123" s="51">
        <v>26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13</v>
      </c>
      <c r="C124" s="19">
        <v>8</v>
      </c>
      <c r="D124" s="19">
        <v>26</v>
      </c>
      <c r="E124" s="51">
        <v>47</v>
      </c>
      <c r="F124" s="19">
        <v>36</v>
      </c>
      <c r="G124" s="19">
        <v>94</v>
      </c>
      <c r="H124" s="19">
        <v>68</v>
      </c>
      <c r="I124" s="51">
        <v>198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5</v>
      </c>
      <c r="E125" s="51">
        <v>9</v>
      </c>
      <c r="F125" s="19" t="s">
        <v>206</v>
      </c>
      <c r="G125" s="19" t="s">
        <v>206</v>
      </c>
      <c r="H125" s="19">
        <v>14</v>
      </c>
      <c r="I125" s="51">
        <v>37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45</v>
      </c>
      <c r="C126" s="19">
        <v>18</v>
      </c>
      <c r="D126" s="19">
        <v>44</v>
      </c>
      <c r="E126" s="51">
        <v>107</v>
      </c>
      <c r="F126" s="19">
        <v>112</v>
      </c>
      <c r="G126" s="19">
        <v>44</v>
      </c>
      <c r="H126" s="19">
        <v>209</v>
      </c>
      <c r="I126" s="51">
        <v>365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36</v>
      </c>
      <c r="C127" s="19">
        <v>0</v>
      </c>
      <c r="D127" s="19">
        <v>24</v>
      </c>
      <c r="E127" s="51">
        <v>60</v>
      </c>
      <c r="F127" s="19">
        <v>110</v>
      </c>
      <c r="G127" s="19">
        <v>0</v>
      </c>
      <c r="H127" s="19">
        <v>98</v>
      </c>
      <c r="I127" s="51">
        <v>208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2673</v>
      </c>
      <c r="C129" s="60">
        <v>2993</v>
      </c>
      <c r="D129" s="60">
        <v>14705</v>
      </c>
      <c r="E129" s="61">
        <v>20371</v>
      </c>
      <c r="F129" s="59">
        <v>7284</v>
      </c>
      <c r="G129" s="60">
        <v>26866</v>
      </c>
      <c r="H129" s="60">
        <v>93337</v>
      </c>
      <c r="I129" s="61">
        <v>127487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196</v>
      </c>
      <c r="C130" s="19">
        <v>161</v>
      </c>
      <c r="D130" s="19">
        <v>708</v>
      </c>
      <c r="E130" s="51">
        <v>1065</v>
      </c>
      <c r="F130" s="19">
        <v>537</v>
      </c>
      <c r="G130" s="19">
        <v>1002</v>
      </c>
      <c r="H130" s="19">
        <v>4114</v>
      </c>
      <c r="I130" s="51">
        <v>5653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101</v>
      </c>
      <c r="C131" s="19">
        <v>120</v>
      </c>
      <c r="D131" s="19">
        <v>330</v>
      </c>
      <c r="E131" s="51">
        <v>551</v>
      </c>
      <c r="F131" s="19">
        <v>319</v>
      </c>
      <c r="G131" s="19">
        <v>1005</v>
      </c>
      <c r="H131" s="19">
        <v>1365</v>
      </c>
      <c r="I131" s="51">
        <v>2689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238</v>
      </c>
      <c r="C132" s="19">
        <v>195</v>
      </c>
      <c r="D132" s="19">
        <v>866</v>
      </c>
      <c r="E132" s="51">
        <v>1299</v>
      </c>
      <c r="F132" s="19">
        <v>619</v>
      </c>
      <c r="G132" s="19">
        <v>1333</v>
      </c>
      <c r="H132" s="19">
        <v>5139</v>
      </c>
      <c r="I132" s="51">
        <v>7091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91</v>
      </c>
      <c r="C133" s="19">
        <v>224</v>
      </c>
      <c r="D133" s="19">
        <v>875</v>
      </c>
      <c r="E133" s="51">
        <v>1190</v>
      </c>
      <c r="F133" s="19">
        <v>287</v>
      </c>
      <c r="G133" s="19">
        <v>3320</v>
      </c>
      <c r="H133" s="19">
        <v>4034</v>
      </c>
      <c r="I133" s="51">
        <v>7641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256</v>
      </c>
      <c r="C134" s="19">
        <v>344</v>
      </c>
      <c r="D134" s="19">
        <v>1281</v>
      </c>
      <c r="E134" s="51">
        <v>1881</v>
      </c>
      <c r="F134" s="19">
        <v>818</v>
      </c>
      <c r="G134" s="19">
        <v>4034</v>
      </c>
      <c r="H134" s="19">
        <v>6765</v>
      </c>
      <c r="I134" s="51">
        <v>11617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116</v>
      </c>
      <c r="C135" s="19">
        <v>301</v>
      </c>
      <c r="D135" s="19">
        <v>2090</v>
      </c>
      <c r="E135" s="51">
        <v>2507</v>
      </c>
      <c r="F135" s="19">
        <v>346</v>
      </c>
      <c r="G135" s="19">
        <v>2992</v>
      </c>
      <c r="H135" s="19">
        <v>14340</v>
      </c>
      <c r="I135" s="51">
        <v>17678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127</v>
      </c>
      <c r="C136" s="19">
        <v>169</v>
      </c>
      <c r="D136" s="19">
        <v>657</v>
      </c>
      <c r="E136" s="51">
        <v>953</v>
      </c>
      <c r="F136" s="19">
        <v>287</v>
      </c>
      <c r="G136" s="19">
        <v>1263</v>
      </c>
      <c r="H136" s="19">
        <v>1962</v>
      </c>
      <c r="I136" s="51">
        <v>3512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148</v>
      </c>
      <c r="C137" s="19">
        <v>487</v>
      </c>
      <c r="D137" s="19">
        <v>3835</v>
      </c>
      <c r="E137" s="51">
        <v>4470</v>
      </c>
      <c r="F137" s="19">
        <v>407</v>
      </c>
      <c r="G137" s="19">
        <v>4556</v>
      </c>
      <c r="H137" s="19">
        <v>31696</v>
      </c>
      <c r="I137" s="51">
        <v>36659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476</v>
      </c>
      <c r="C138" s="19">
        <v>439</v>
      </c>
      <c r="D138" s="19">
        <v>1805</v>
      </c>
      <c r="E138" s="51">
        <v>2720</v>
      </c>
      <c r="F138" s="19">
        <v>1257</v>
      </c>
      <c r="G138" s="19">
        <v>3475</v>
      </c>
      <c r="H138" s="19">
        <v>11661</v>
      </c>
      <c r="I138" s="51">
        <v>16393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597</v>
      </c>
      <c r="C139" s="19">
        <v>353</v>
      </c>
      <c r="D139" s="19">
        <v>1405</v>
      </c>
      <c r="E139" s="51">
        <v>2355</v>
      </c>
      <c r="F139" s="19">
        <v>1512</v>
      </c>
      <c r="G139" s="19">
        <v>2502</v>
      </c>
      <c r="H139" s="19">
        <v>7650</v>
      </c>
      <c r="I139" s="51">
        <v>11664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327</v>
      </c>
      <c r="C140" s="64">
        <v>200</v>
      </c>
      <c r="D140" s="64">
        <v>853</v>
      </c>
      <c r="E140" s="65">
        <v>1380</v>
      </c>
      <c r="F140" s="64">
        <v>895</v>
      </c>
      <c r="G140" s="64">
        <v>1384</v>
      </c>
      <c r="H140" s="64">
        <v>4611</v>
      </c>
      <c r="I140" s="65">
        <v>6890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2734</v>
      </c>
      <c r="C15" s="8">
        <v>2969</v>
      </c>
      <c r="D15" s="8">
        <v>14616</v>
      </c>
      <c r="E15" s="54">
        <v>20319</v>
      </c>
      <c r="F15" s="8">
        <v>7429</v>
      </c>
      <c r="G15" s="8">
        <v>26753</v>
      </c>
      <c r="H15" s="8">
        <v>91991</v>
      </c>
      <c r="I15" s="54">
        <v>126173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200</v>
      </c>
      <c r="C16" s="9">
        <v>155</v>
      </c>
      <c r="D16" s="9">
        <v>719</v>
      </c>
      <c r="E16" s="56">
        <v>1074</v>
      </c>
      <c r="F16" s="9">
        <v>546</v>
      </c>
      <c r="G16" s="9">
        <v>1025</v>
      </c>
      <c r="H16" s="9">
        <v>3974</v>
      </c>
      <c r="I16" s="56">
        <v>5545</v>
      </c>
      <c r="J16" s="9"/>
      <c r="K16" s="9"/>
      <c r="L16" s="9"/>
      <c r="M16" s="12"/>
    </row>
    <row r="17" spans="1:13" x14ac:dyDescent="0.2">
      <c r="A17" s="7" t="s">
        <v>1</v>
      </c>
      <c r="B17" s="19">
        <v>32</v>
      </c>
      <c r="C17" s="19">
        <v>45</v>
      </c>
      <c r="D17" s="19">
        <v>287</v>
      </c>
      <c r="E17" s="51">
        <v>364</v>
      </c>
      <c r="F17" s="19">
        <v>70</v>
      </c>
      <c r="G17" s="19">
        <v>395</v>
      </c>
      <c r="H17" s="19">
        <v>2073</v>
      </c>
      <c r="I17" s="51">
        <v>2538</v>
      </c>
      <c r="J17" s="19"/>
      <c r="K17" s="19"/>
      <c r="L17" s="19"/>
      <c r="M17" s="20"/>
    </row>
    <row r="18" spans="1:13" x14ac:dyDescent="0.2">
      <c r="A18" s="7" t="s">
        <v>2</v>
      </c>
      <c r="B18" s="19">
        <v>9</v>
      </c>
      <c r="C18" s="19">
        <v>6</v>
      </c>
      <c r="D18" s="19">
        <v>36</v>
      </c>
      <c r="E18" s="51">
        <v>51</v>
      </c>
      <c r="F18" s="19">
        <v>26</v>
      </c>
      <c r="G18" s="19">
        <v>18</v>
      </c>
      <c r="H18" s="19">
        <v>95</v>
      </c>
      <c r="I18" s="51">
        <v>139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12</v>
      </c>
      <c r="E19" s="51">
        <v>16</v>
      </c>
      <c r="F19" s="19" t="s">
        <v>206</v>
      </c>
      <c r="G19" s="19" t="s">
        <v>206</v>
      </c>
      <c r="H19" s="19">
        <v>32</v>
      </c>
      <c r="I19" s="51">
        <v>72</v>
      </c>
      <c r="J19" s="19"/>
      <c r="K19" s="19"/>
      <c r="L19" s="19"/>
      <c r="M19" s="20"/>
    </row>
    <row r="20" spans="1:13" x14ac:dyDescent="0.2">
      <c r="A20" s="7" t="s">
        <v>3</v>
      </c>
      <c r="B20" s="19">
        <v>50</v>
      </c>
      <c r="C20" s="19">
        <v>26</v>
      </c>
      <c r="D20" s="19">
        <v>102</v>
      </c>
      <c r="E20" s="51">
        <v>178</v>
      </c>
      <c r="F20" s="19">
        <v>128</v>
      </c>
      <c r="G20" s="19">
        <v>105</v>
      </c>
      <c r="H20" s="19">
        <v>464</v>
      </c>
      <c r="I20" s="51">
        <v>697</v>
      </c>
      <c r="J20" s="19"/>
      <c r="K20" s="19"/>
      <c r="L20" s="19"/>
      <c r="M20" s="20"/>
    </row>
    <row r="21" spans="1:13" x14ac:dyDescent="0.2">
      <c r="A21" s="7" t="s">
        <v>89</v>
      </c>
      <c r="B21" s="19">
        <v>83</v>
      </c>
      <c r="C21" s="19">
        <v>52</v>
      </c>
      <c r="D21" s="19">
        <v>206</v>
      </c>
      <c r="E21" s="51">
        <v>341</v>
      </c>
      <c r="F21" s="19">
        <v>205</v>
      </c>
      <c r="G21" s="19">
        <v>351</v>
      </c>
      <c r="H21" s="19">
        <v>935</v>
      </c>
      <c r="I21" s="51">
        <v>1491</v>
      </c>
      <c r="J21" s="19"/>
      <c r="K21" s="19"/>
      <c r="L21" s="19"/>
      <c r="M21" s="20"/>
    </row>
    <row r="22" spans="1:13" x14ac:dyDescent="0.2">
      <c r="A22" s="7" t="s">
        <v>92</v>
      </c>
      <c r="B22" s="19">
        <v>24</v>
      </c>
      <c r="C22" s="19">
        <v>24</v>
      </c>
      <c r="D22" s="19">
        <v>76</v>
      </c>
      <c r="E22" s="51">
        <v>124</v>
      </c>
      <c r="F22" s="19">
        <v>112</v>
      </c>
      <c r="G22" s="19">
        <v>121</v>
      </c>
      <c r="H22" s="19">
        <v>375</v>
      </c>
      <c r="I22" s="51">
        <v>608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106</v>
      </c>
      <c r="C23" s="9">
        <v>118</v>
      </c>
      <c r="D23" s="9">
        <v>328</v>
      </c>
      <c r="E23" s="56">
        <v>552</v>
      </c>
      <c r="F23" s="9">
        <v>327</v>
      </c>
      <c r="G23" s="9">
        <v>1046</v>
      </c>
      <c r="H23" s="9">
        <v>1357</v>
      </c>
      <c r="I23" s="56">
        <v>2730</v>
      </c>
      <c r="J23" s="9"/>
      <c r="K23" s="9"/>
      <c r="L23" s="9"/>
      <c r="M23" s="12"/>
    </row>
    <row r="24" spans="1:13" x14ac:dyDescent="0.2">
      <c r="A24" s="7" t="s">
        <v>4</v>
      </c>
      <c r="B24" s="19">
        <v>26</v>
      </c>
      <c r="C24" s="19">
        <v>33</v>
      </c>
      <c r="D24" s="19">
        <v>82</v>
      </c>
      <c r="E24" s="51">
        <v>141</v>
      </c>
      <c r="F24" s="19">
        <v>97</v>
      </c>
      <c r="G24" s="19">
        <v>367</v>
      </c>
      <c r="H24" s="19">
        <v>284</v>
      </c>
      <c r="I24" s="51">
        <v>748</v>
      </c>
      <c r="J24" s="19"/>
      <c r="K24" s="19"/>
      <c r="L24" s="19"/>
      <c r="M24" s="20"/>
    </row>
    <row r="25" spans="1:13" x14ac:dyDescent="0.2">
      <c r="A25" s="7" t="s">
        <v>5</v>
      </c>
      <c r="B25" s="19">
        <v>80</v>
      </c>
      <c r="C25" s="19">
        <v>85</v>
      </c>
      <c r="D25" s="19">
        <v>246</v>
      </c>
      <c r="E25" s="51">
        <v>411</v>
      </c>
      <c r="F25" s="19">
        <v>230</v>
      </c>
      <c r="G25" s="19">
        <v>679</v>
      </c>
      <c r="H25" s="19">
        <v>1073</v>
      </c>
      <c r="I25" s="51">
        <v>1982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245</v>
      </c>
      <c r="C26" s="9">
        <v>196</v>
      </c>
      <c r="D26" s="9">
        <v>881</v>
      </c>
      <c r="E26" s="56">
        <v>1322</v>
      </c>
      <c r="F26" s="9">
        <v>627</v>
      </c>
      <c r="G26" s="9">
        <v>1332</v>
      </c>
      <c r="H26" s="9">
        <v>5063</v>
      </c>
      <c r="I26" s="56">
        <v>7022</v>
      </c>
      <c r="J26" s="9"/>
      <c r="K26" s="9"/>
      <c r="L26" s="9"/>
      <c r="M26" s="12"/>
    </row>
    <row r="27" spans="1:13" x14ac:dyDescent="0.2">
      <c r="A27" s="7" t="s">
        <v>38</v>
      </c>
      <c r="B27" s="19">
        <v>30</v>
      </c>
      <c r="C27" s="19">
        <v>37</v>
      </c>
      <c r="D27" s="19">
        <v>111</v>
      </c>
      <c r="E27" s="51">
        <v>178</v>
      </c>
      <c r="F27" s="19">
        <v>91</v>
      </c>
      <c r="G27" s="19">
        <v>242</v>
      </c>
      <c r="H27" s="19">
        <v>492</v>
      </c>
      <c r="I27" s="51">
        <v>825</v>
      </c>
      <c r="J27" s="19"/>
      <c r="K27" s="19"/>
      <c r="L27" s="19"/>
      <c r="M27" s="20"/>
    </row>
    <row r="28" spans="1:13" x14ac:dyDescent="0.2">
      <c r="A28" s="7" t="s">
        <v>39</v>
      </c>
      <c r="B28" s="19">
        <v>22</v>
      </c>
      <c r="C28" s="19">
        <v>13</v>
      </c>
      <c r="D28" s="19">
        <v>126</v>
      </c>
      <c r="E28" s="51">
        <v>161</v>
      </c>
      <c r="F28" s="19">
        <v>29</v>
      </c>
      <c r="G28" s="19">
        <v>62</v>
      </c>
      <c r="H28" s="19">
        <v>1130</v>
      </c>
      <c r="I28" s="51">
        <v>1221</v>
      </c>
      <c r="J28" s="19"/>
      <c r="K28" s="19"/>
      <c r="L28" s="19"/>
      <c r="M28" s="20"/>
    </row>
    <row r="29" spans="1:13" x14ac:dyDescent="0.2">
      <c r="A29" s="7" t="s">
        <v>40</v>
      </c>
      <c r="B29" s="19">
        <v>97</v>
      </c>
      <c r="C29" s="19">
        <v>85</v>
      </c>
      <c r="D29" s="19">
        <v>437</v>
      </c>
      <c r="E29" s="51">
        <v>619</v>
      </c>
      <c r="F29" s="19">
        <v>244</v>
      </c>
      <c r="G29" s="19">
        <v>618</v>
      </c>
      <c r="H29" s="19">
        <v>2538</v>
      </c>
      <c r="I29" s="51">
        <v>3400</v>
      </c>
      <c r="J29" s="19"/>
      <c r="K29" s="19"/>
      <c r="L29" s="19"/>
      <c r="M29" s="20"/>
    </row>
    <row r="30" spans="1:13" x14ac:dyDescent="0.2">
      <c r="A30" s="7" t="s">
        <v>41</v>
      </c>
      <c r="B30" s="19">
        <v>40</v>
      </c>
      <c r="C30" s="19">
        <v>24</v>
      </c>
      <c r="D30" s="19">
        <v>62</v>
      </c>
      <c r="E30" s="51">
        <v>126</v>
      </c>
      <c r="F30" s="19">
        <v>101</v>
      </c>
      <c r="G30" s="19">
        <v>134</v>
      </c>
      <c r="H30" s="19">
        <v>196</v>
      </c>
      <c r="I30" s="51">
        <v>431</v>
      </c>
      <c r="J30" s="19"/>
      <c r="K30" s="19"/>
      <c r="L30" s="19"/>
      <c r="M30" s="20"/>
    </row>
    <row r="31" spans="1:13" x14ac:dyDescent="0.2">
      <c r="A31" s="7" t="s">
        <v>60</v>
      </c>
      <c r="B31" s="19">
        <v>56</v>
      </c>
      <c r="C31" s="19">
        <v>37</v>
      </c>
      <c r="D31" s="19">
        <v>145</v>
      </c>
      <c r="E31" s="51">
        <v>238</v>
      </c>
      <c r="F31" s="19">
        <v>162</v>
      </c>
      <c r="G31" s="19">
        <v>276</v>
      </c>
      <c r="H31" s="19">
        <v>707</v>
      </c>
      <c r="I31" s="51">
        <v>1145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89</v>
      </c>
      <c r="C32" s="9">
        <v>228</v>
      </c>
      <c r="D32" s="9">
        <v>874</v>
      </c>
      <c r="E32" s="56">
        <v>1191</v>
      </c>
      <c r="F32" s="9">
        <v>277</v>
      </c>
      <c r="G32" s="9">
        <v>3295</v>
      </c>
      <c r="H32" s="9">
        <v>3951</v>
      </c>
      <c r="I32" s="56">
        <v>7523</v>
      </c>
      <c r="J32" s="9"/>
      <c r="K32" s="9"/>
      <c r="L32" s="9"/>
      <c r="M32" s="12"/>
    </row>
    <row r="33" spans="1:13" x14ac:dyDescent="0.2">
      <c r="A33" s="7" t="s">
        <v>31</v>
      </c>
      <c r="B33" s="19">
        <v>11</v>
      </c>
      <c r="C33" s="19">
        <v>30</v>
      </c>
      <c r="D33" s="19">
        <v>126</v>
      </c>
      <c r="E33" s="51">
        <v>167</v>
      </c>
      <c r="F33" s="19">
        <v>56</v>
      </c>
      <c r="G33" s="19">
        <v>941</v>
      </c>
      <c r="H33" s="19">
        <v>521</v>
      </c>
      <c r="I33" s="51">
        <v>1518</v>
      </c>
      <c r="J33" s="19"/>
      <c r="K33" s="19"/>
      <c r="L33" s="19"/>
      <c r="M33" s="20"/>
    </row>
    <row r="34" spans="1:13" x14ac:dyDescent="0.2">
      <c r="A34" s="7" t="s">
        <v>32</v>
      </c>
      <c r="B34" s="19">
        <v>17</v>
      </c>
      <c r="C34" s="19">
        <v>60</v>
      </c>
      <c r="D34" s="19">
        <v>274</v>
      </c>
      <c r="E34" s="51">
        <v>351</v>
      </c>
      <c r="F34" s="19">
        <v>51</v>
      </c>
      <c r="G34" s="19">
        <v>1420</v>
      </c>
      <c r="H34" s="19">
        <v>1473</v>
      </c>
      <c r="I34" s="51">
        <v>2944</v>
      </c>
      <c r="J34" s="19"/>
      <c r="K34" s="19"/>
      <c r="L34" s="19"/>
      <c r="M34" s="20"/>
    </row>
    <row r="35" spans="1:13" x14ac:dyDescent="0.2">
      <c r="A35" s="7" t="s">
        <v>33</v>
      </c>
      <c r="B35" s="19">
        <v>8</v>
      </c>
      <c r="C35" s="19">
        <v>18</v>
      </c>
      <c r="D35" s="19">
        <v>53</v>
      </c>
      <c r="E35" s="51">
        <v>79</v>
      </c>
      <c r="F35" s="19">
        <v>15</v>
      </c>
      <c r="G35" s="19">
        <v>204</v>
      </c>
      <c r="H35" s="19">
        <v>119</v>
      </c>
      <c r="I35" s="51">
        <v>338</v>
      </c>
      <c r="J35" s="19"/>
      <c r="K35" s="19"/>
      <c r="L35" s="19"/>
      <c r="M35" s="20"/>
    </row>
    <row r="36" spans="1:13" x14ac:dyDescent="0.2">
      <c r="A36" s="7" t="s">
        <v>34</v>
      </c>
      <c r="B36" s="19">
        <v>9</v>
      </c>
      <c r="C36" s="19">
        <v>35</v>
      </c>
      <c r="D36" s="19">
        <v>70</v>
      </c>
      <c r="E36" s="51">
        <v>114</v>
      </c>
      <c r="F36" s="19">
        <v>31</v>
      </c>
      <c r="G36" s="19">
        <v>187</v>
      </c>
      <c r="H36" s="19">
        <v>200</v>
      </c>
      <c r="I36" s="51">
        <v>418</v>
      </c>
      <c r="J36" s="19"/>
      <c r="K36" s="19"/>
      <c r="L36" s="19"/>
      <c r="M36" s="20"/>
    </row>
    <row r="37" spans="1:13" x14ac:dyDescent="0.2">
      <c r="A37" s="7" t="s">
        <v>35</v>
      </c>
      <c r="B37" s="19">
        <v>18</v>
      </c>
      <c r="C37" s="19">
        <v>42</v>
      </c>
      <c r="D37" s="19">
        <v>239</v>
      </c>
      <c r="E37" s="51">
        <v>299</v>
      </c>
      <c r="F37" s="19">
        <v>50</v>
      </c>
      <c r="G37" s="19">
        <v>341</v>
      </c>
      <c r="H37" s="19">
        <v>1315</v>
      </c>
      <c r="I37" s="51">
        <v>1706</v>
      </c>
      <c r="J37" s="19"/>
      <c r="K37" s="19"/>
      <c r="L37" s="19"/>
      <c r="M37" s="20"/>
    </row>
    <row r="38" spans="1:13" x14ac:dyDescent="0.2">
      <c r="A38" s="7" t="s">
        <v>36</v>
      </c>
      <c r="B38" s="19">
        <v>11</v>
      </c>
      <c r="C38" s="19">
        <v>17</v>
      </c>
      <c r="D38" s="19">
        <v>55</v>
      </c>
      <c r="E38" s="51">
        <v>83</v>
      </c>
      <c r="F38" s="19">
        <v>36</v>
      </c>
      <c r="G38" s="19">
        <v>66</v>
      </c>
      <c r="H38" s="19">
        <v>142</v>
      </c>
      <c r="I38" s="51">
        <v>244</v>
      </c>
      <c r="J38" s="19"/>
      <c r="K38" s="19"/>
      <c r="L38" s="19"/>
      <c r="M38" s="20"/>
    </row>
    <row r="39" spans="1:13" x14ac:dyDescent="0.2">
      <c r="A39" s="7" t="s">
        <v>37</v>
      </c>
      <c r="B39" s="19">
        <v>15</v>
      </c>
      <c r="C39" s="19">
        <v>26</v>
      </c>
      <c r="D39" s="19">
        <v>57</v>
      </c>
      <c r="E39" s="51">
        <v>98</v>
      </c>
      <c r="F39" s="19">
        <v>38</v>
      </c>
      <c r="G39" s="19">
        <v>136</v>
      </c>
      <c r="H39" s="19">
        <v>181</v>
      </c>
      <c r="I39" s="51">
        <v>355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262</v>
      </c>
      <c r="C40" s="9">
        <v>336</v>
      </c>
      <c r="D40" s="9">
        <v>1228</v>
      </c>
      <c r="E40" s="56">
        <v>1826</v>
      </c>
      <c r="F40" s="9">
        <v>823</v>
      </c>
      <c r="G40" s="9">
        <v>3898</v>
      </c>
      <c r="H40" s="9">
        <v>6609</v>
      </c>
      <c r="I40" s="56">
        <v>11330</v>
      </c>
      <c r="J40" s="9"/>
      <c r="K40" s="9"/>
      <c r="L40" s="9"/>
      <c r="M40" s="12"/>
    </row>
    <row r="41" spans="1:13" x14ac:dyDescent="0.2">
      <c r="A41" s="7" t="s">
        <v>71</v>
      </c>
      <c r="B41" s="19">
        <v>25</v>
      </c>
      <c r="C41" s="19">
        <v>52</v>
      </c>
      <c r="D41" s="19">
        <v>125</v>
      </c>
      <c r="E41" s="51">
        <v>202</v>
      </c>
      <c r="F41" s="19">
        <v>69</v>
      </c>
      <c r="G41" s="19">
        <v>621</v>
      </c>
      <c r="H41" s="19">
        <v>405</v>
      </c>
      <c r="I41" s="51">
        <v>1095</v>
      </c>
      <c r="J41" s="19"/>
      <c r="K41" s="19"/>
      <c r="L41" s="19"/>
      <c r="M41" s="20"/>
    </row>
    <row r="42" spans="1:13" x14ac:dyDescent="0.2">
      <c r="A42" s="7" t="s">
        <v>72</v>
      </c>
      <c r="B42" s="19">
        <v>17</v>
      </c>
      <c r="C42" s="19">
        <v>41</v>
      </c>
      <c r="D42" s="19">
        <v>79</v>
      </c>
      <c r="E42" s="51">
        <v>137</v>
      </c>
      <c r="F42" s="19">
        <v>57</v>
      </c>
      <c r="G42" s="19">
        <v>316</v>
      </c>
      <c r="H42" s="19">
        <v>279</v>
      </c>
      <c r="I42" s="51">
        <v>652</v>
      </c>
      <c r="J42" s="19"/>
      <c r="K42" s="19"/>
      <c r="L42" s="19"/>
      <c r="M42" s="20"/>
    </row>
    <row r="43" spans="1:13" x14ac:dyDescent="0.2">
      <c r="A43" s="7" t="s">
        <v>73</v>
      </c>
      <c r="B43" s="19">
        <v>26</v>
      </c>
      <c r="C43" s="19">
        <v>41</v>
      </c>
      <c r="D43" s="19">
        <v>158</v>
      </c>
      <c r="E43" s="51">
        <v>225</v>
      </c>
      <c r="F43" s="19">
        <v>72</v>
      </c>
      <c r="G43" s="19">
        <v>252</v>
      </c>
      <c r="H43" s="19">
        <v>845</v>
      </c>
      <c r="I43" s="51">
        <v>1169</v>
      </c>
      <c r="J43" s="19"/>
      <c r="K43" s="19"/>
      <c r="L43" s="19"/>
      <c r="M43" s="20"/>
    </row>
    <row r="44" spans="1:13" x14ac:dyDescent="0.2">
      <c r="A44" s="7" t="s">
        <v>74</v>
      </c>
      <c r="B44" s="19">
        <v>28</v>
      </c>
      <c r="C44" s="19">
        <v>4</v>
      </c>
      <c r="D44" s="19">
        <v>22</v>
      </c>
      <c r="E44" s="51">
        <v>54</v>
      </c>
      <c r="F44" s="19">
        <v>98</v>
      </c>
      <c r="G44" s="19">
        <v>6</v>
      </c>
      <c r="H44" s="19">
        <v>61</v>
      </c>
      <c r="I44" s="51">
        <v>165</v>
      </c>
      <c r="J44" s="19"/>
      <c r="K44" s="19"/>
      <c r="L44" s="19"/>
      <c r="M44" s="20"/>
    </row>
    <row r="45" spans="1:13" x14ac:dyDescent="0.2">
      <c r="A45" s="7" t="s">
        <v>75</v>
      </c>
      <c r="B45" s="19">
        <v>33</v>
      </c>
      <c r="C45" s="19">
        <v>10</v>
      </c>
      <c r="D45" s="19">
        <v>46</v>
      </c>
      <c r="E45" s="51">
        <v>89</v>
      </c>
      <c r="F45" s="19">
        <v>108</v>
      </c>
      <c r="G45" s="19">
        <v>21</v>
      </c>
      <c r="H45" s="19">
        <v>189</v>
      </c>
      <c r="I45" s="51">
        <v>318</v>
      </c>
      <c r="J45" s="19"/>
      <c r="K45" s="19"/>
      <c r="L45" s="19"/>
      <c r="M45" s="20"/>
    </row>
    <row r="46" spans="1:13" x14ac:dyDescent="0.2">
      <c r="A46" s="7" t="s">
        <v>76</v>
      </c>
      <c r="B46" s="19">
        <v>57</v>
      </c>
      <c r="C46" s="19">
        <v>48</v>
      </c>
      <c r="D46" s="19">
        <v>197</v>
      </c>
      <c r="E46" s="51">
        <v>302</v>
      </c>
      <c r="F46" s="19">
        <v>174</v>
      </c>
      <c r="G46" s="19">
        <v>444</v>
      </c>
      <c r="H46" s="19">
        <v>950</v>
      </c>
      <c r="I46" s="51">
        <v>1568</v>
      </c>
      <c r="J46" s="19"/>
      <c r="K46" s="19"/>
      <c r="L46" s="19"/>
      <c r="M46" s="20"/>
    </row>
    <row r="47" spans="1:13" x14ac:dyDescent="0.2">
      <c r="A47" s="7" t="s">
        <v>77</v>
      </c>
      <c r="B47" s="19">
        <v>40</v>
      </c>
      <c r="C47" s="19">
        <v>38</v>
      </c>
      <c r="D47" s="19">
        <v>153</v>
      </c>
      <c r="E47" s="51">
        <v>231</v>
      </c>
      <c r="F47" s="19">
        <v>123</v>
      </c>
      <c r="G47" s="19">
        <v>280</v>
      </c>
      <c r="H47" s="19">
        <v>456</v>
      </c>
      <c r="I47" s="51">
        <v>859</v>
      </c>
      <c r="J47" s="19"/>
      <c r="K47" s="19"/>
      <c r="L47" s="19"/>
      <c r="M47" s="20"/>
    </row>
    <row r="48" spans="1:13" x14ac:dyDescent="0.2">
      <c r="A48" s="7" t="s">
        <v>78</v>
      </c>
      <c r="B48" s="19">
        <v>36</v>
      </c>
      <c r="C48" s="19">
        <v>102</v>
      </c>
      <c r="D48" s="19">
        <v>448</v>
      </c>
      <c r="E48" s="51">
        <v>586</v>
      </c>
      <c r="F48" s="19">
        <v>122</v>
      </c>
      <c r="G48" s="19">
        <v>1958</v>
      </c>
      <c r="H48" s="19">
        <v>3424</v>
      </c>
      <c r="I48" s="51">
        <v>5504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121</v>
      </c>
      <c r="C49" s="9">
        <v>305</v>
      </c>
      <c r="D49" s="9">
        <v>2064</v>
      </c>
      <c r="E49" s="56">
        <v>2490</v>
      </c>
      <c r="F49" s="9">
        <v>377</v>
      </c>
      <c r="G49" s="9">
        <v>3021</v>
      </c>
      <c r="H49" s="9">
        <v>14278</v>
      </c>
      <c r="I49" s="56">
        <v>17676</v>
      </c>
      <c r="J49" s="9"/>
      <c r="K49" s="9"/>
      <c r="L49" s="9"/>
      <c r="M49" s="12"/>
    </row>
    <row r="50" spans="1:13" x14ac:dyDescent="0.2">
      <c r="A50" s="7" t="s">
        <v>42</v>
      </c>
      <c r="B50" s="19">
        <v>8</v>
      </c>
      <c r="C50" s="19">
        <v>9</v>
      </c>
      <c r="D50" s="19">
        <v>49</v>
      </c>
      <c r="E50" s="51">
        <v>66</v>
      </c>
      <c r="F50" s="19">
        <v>24</v>
      </c>
      <c r="G50" s="19">
        <v>145</v>
      </c>
      <c r="H50" s="19">
        <v>170</v>
      </c>
      <c r="I50" s="51">
        <v>339</v>
      </c>
      <c r="J50" s="19"/>
      <c r="K50" s="19"/>
      <c r="L50" s="19"/>
      <c r="M50" s="20"/>
    </row>
    <row r="51" spans="1:13" x14ac:dyDescent="0.2">
      <c r="A51" s="7" t="s">
        <v>43</v>
      </c>
      <c r="B51" s="19">
        <v>8</v>
      </c>
      <c r="C51" s="19">
        <v>27</v>
      </c>
      <c r="D51" s="19">
        <v>121</v>
      </c>
      <c r="E51" s="51">
        <v>156</v>
      </c>
      <c r="F51" s="19">
        <v>20</v>
      </c>
      <c r="G51" s="19">
        <v>208</v>
      </c>
      <c r="H51" s="19">
        <v>666</v>
      </c>
      <c r="I51" s="51">
        <v>894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>
        <v>4</v>
      </c>
      <c r="D52" s="19">
        <v>20</v>
      </c>
      <c r="E52" s="51">
        <v>29</v>
      </c>
      <c r="F52" s="19">
        <v>19</v>
      </c>
      <c r="G52" s="19">
        <v>26</v>
      </c>
      <c r="H52" s="19">
        <v>45</v>
      </c>
      <c r="I52" s="51">
        <v>90</v>
      </c>
      <c r="J52" s="19"/>
      <c r="K52" s="19"/>
      <c r="L52" s="19"/>
      <c r="M52" s="20"/>
    </row>
    <row r="53" spans="1:13" x14ac:dyDescent="0.2">
      <c r="A53" s="7" t="s">
        <v>45</v>
      </c>
      <c r="B53" s="19" t="s">
        <v>206</v>
      </c>
      <c r="C53" s="19">
        <v>27</v>
      </c>
      <c r="D53" s="19">
        <v>196</v>
      </c>
      <c r="E53" s="51">
        <v>226</v>
      </c>
      <c r="F53" s="19" t="s">
        <v>206</v>
      </c>
      <c r="G53" s="19">
        <v>313</v>
      </c>
      <c r="H53" s="19">
        <v>1498</v>
      </c>
      <c r="I53" s="51">
        <v>1819</v>
      </c>
      <c r="J53" s="19"/>
      <c r="K53" s="19"/>
      <c r="L53" s="19"/>
      <c r="M53" s="20"/>
    </row>
    <row r="54" spans="1:13" x14ac:dyDescent="0.2">
      <c r="A54" s="7" t="s">
        <v>94</v>
      </c>
      <c r="B54" s="19">
        <v>10</v>
      </c>
      <c r="C54" s="19">
        <v>13</v>
      </c>
      <c r="D54" s="19">
        <v>60</v>
      </c>
      <c r="E54" s="51">
        <v>83</v>
      </c>
      <c r="F54" s="19">
        <v>21</v>
      </c>
      <c r="G54" s="19">
        <v>75</v>
      </c>
      <c r="H54" s="19">
        <v>153</v>
      </c>
      <c r="I54" s="51">
        <v>249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51</v>
      </c>
      <c r="D55" s="19">
        <v>335</v>
      </c>
      <c r="E55" s="51">
        <v>394</v>
      </c>
      <c r="F55" s="19">
        <v>26</v>
      </c>
      <c r="G55" s="19">
        <v>477</v>
      </c>
      <c r="H55" s="19">
        <v>2332</v>
      </c>
      <c r="I55" s="51">
        <v>2835</v>
      </c>
      <c r="J55" s="19"/>
      <c r="K55" s="19"/>
      <c r="L55" s="19"/>
      <c r="M55" s="20"/>
    </row>
    <row r="56" spans="1:13" x14ac:dyDescent="0.2">
      <c r="A56" s="7" t="s">
        <v>96</v>
      </c>
      <c r="B56" s="19">
        <v>7</v>
      </c>
      <c r="C56" s="19">
        <v>67</v>
      </c>
      <c r="D56" s="19">
        <v>779</v>
      </c>
      <c r="E56" s="51">
        <v>853</v>
      </c>
      <c r="F56" s="19">
        <v>17</v>
      </c>
      <c r="G56" s="19">
        <v>1035</v>
      </c>
      <c r="H56" s="19">
        <v>6521</v>
      </c>
      <c r="I56" s="51">
        <v>7573</v>
      </c>
      <c r="J56" s="19"/>
      <c r="K56" s="19"/>
      <c r="L56" s="19"/>
      <c r="M56" s="20"/>
    </row>
    <row r="57" spans="1:13" x14ac:dyDescent="0.2">
      <c r="A57" s="7" t="s">
        <v>47</v>
      </c>
      <c r="B57" s="19">
        <v>19</v>
      </c>
      <c r="C57" s="19">
        <v>9</v>
      </c>
      <c r="D57" s="19">
        <v>54</v>
      </c>
      <c r="E57" s="51">
        <v>82</v>
      </c>
      <c r="F57" s="19">
        <v>51</v>
      </c>
      <c r="G57" s="19">
        <v>68</v>
      </c>
      <c r="H57" s="19">
        <v>155</v>
      </c>
      <c r="I57" s="51">
        <v>274</v>
      </c>
      <c r="J57" s="19"/>
      <c r="K57" s="19"/>
      <c r="L57" s="19"/>
      <c r="M57" s="20"/>
    </row>
    <row r="58" spans="1:13" x14ac:dyDescent="0.2">
      <c r="A58" s="7" t="s">
        <v>97</v>
      </c>
      <c r="B58" s="19">
        <v>8</v>
      </c>
      <c r="C58" s="19">
        <v>18</v>
      </c>
      <c r="D58" s="19">
        <v>76</v>
      </c>
      <c r="E58" s="51">
        <v>102</v>
      </c>
      <c r="F58" s="19">
        <v>24</v>
      </c>
      <c r="G58" s="19">
        <v>142</v>
      </c>
      <c r="H58" s="19">
        <v>784</v>
      </c>
      <c r="I58" s="51">
        <v>950</v>
      </c>
      <c r="J58" s="19"/>
      <c r="K58" s="19"/>
      <c r="L58" s="19"/>
      <c r="M58" s="20"/>
    </row>
    <row r="59" spans="1:13" x14ac:dyDescent="0.2">
      <c r="A59" s="7" t="s">
        <v>48</v>
      </c>
      <c r="B59" s="19">
        <v>6</v>
      </c>
      <c r="C59" s="19">
        <v>14</v>
      </c>
      <c r="D59" s="19">
        <v>116</v>
      </c>
      <c r="E59" s="51">
        <v>136</v>
      </c>
      <c r="F59" s="19">
        <v>17</v>
      </c>
      <c r="G59" s="19">
        <v>88</v>
      </c>
      <c r="H59" s="19">
        <v>794</v>
      </c>
      <c r="I59" s="51">
        <v>899</v>
      </c>
      <c r="J59" s="19"/>
      <c r="K59" s="19"/>
      <c r="L59" s="19"/>
      <c r="M59" s="20"/>
    </row>
    <row r="60" spans="1:13" x14ac:dyDescent="0.2">
      <c r="A60" s="7" t="s">
        <v>49</v>
      </c>
      <c r="B60" s="19">
        <v>9</v>
      </c>
      <c r="C60" s="19">
        <v>21</v>
      </c>
      <c r="D60" s="19">
        <v>123</v>
      </c>
      <c r="E60" s="51">
        <v>153</v>
      </c>
      <c r="F60" s="19">
        <v>43</v>
      </c>
      <c r="G60" s="19">
        <v>140</v>
      </c>
      <c r="H60" s="19">
        <v>665</v>
      </c>
      <c r="I60" s="51">
        <v>848</v>
      </c>
      <c r="J60" s="19"/>
      <c r="K60" s="19"/>
      <c r="L60" s="19"/>
      <c r="M60" s="20"/>
    </row>
    <row r="61" spans="1:13" x14ac:dyDescent="0.2">
      <c r="A61" s="7" t="s">
        <v>98</v>
      </c>
      <c r="B61" s="19">
        <v>30</v>
      </c>
      <c r="C61" s="19">
        <v>45</v>
      </c>
      <c r="D61" s="19">
        <v>135</v>
      </c>
      <c r="E61" s="51">
        <v>210</v>
      </c>
      <c r="F61" s="19">
        <v>107</v>
      </c>
      <c r="G61" s="19">
        <v>304</v>
      </c>
      <c r="H61" s="19">
        <v>495</v>
      </c>
      <c r="I61" s="51">
        <v>906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127</v>
      </c>
      <c r="C62" s="9">
        <v>164</v>
      </c>
      <c r="D62" s="9">
        <v>628</v>
      </c>
      <c r="E62" s="56">
        <v>919</v>
      </c>
      <c r="F62" s="9">
        <v>300</v>
      </c>
      <c r="G62" s="9">
        <v>1190</v>
      </c>
      <c r="H62" s="9">
        <v>1825</v>
      </c>
      <c r="I62" s="56">
        <v>3315</v>
      </c>
      <c r="J62" s="9"/>
      <c r="K62" s="9"/>
      <c r="L62" s="9"/>
      <c r="M62" s="12"/>
    </row>
    <row r="63" spans="1:13" x14ac:dyDescent="0.2">
      <c r="A63" s="7" t="s">
        <v>50</v>
      </c>
      <c r="B63" s="19">
        <v>4</v>
      </c>
      <c r="C63" s="19">
        <v>0</v>
      </c>
      <c r="D63" s="19">
        <v>5</v>
      </c>
      <c r="E63" s="51">
        <v>9</v>
      </c>
      <c r="F63" s="19">
        <v>12</v>
      </c>
      <c r="G63" s="19">
        <v>0</v>
      </c>
      <c r="H63" s="19">
        <v>15</v>
      </c>
      <c r="I63" s="51">
        <v>27</v>
      </c>
      <c r="J63" s="19"/>
      <c r="K63" s="19"/>
      <c r="L63" s="19"/>
      <c r="M63" s="20"/>
    </row>
    <row r="64" spans="1:13" x14ac:dyDescent="0.2">
      <c r="A64" s="7" t="s">
        <v>51</v>
      </c>
      <c r="B64" s="19">
        <v>0</v>
      </c>
      <c r="C64" s="19">
        <v>6</v>
      </c>
      <c r="D64" s="19">
        <v>11</v>
      </c>
      <c r="E64" s="51">
        <v>17</v>
      </c>
      <c r="F64" s="19">
        <v>0</v>
      </c>
      <c r="G64" s="19">
        <v>8</v>
      </c>
      <c r="H64" s="19">
        <v>29</v>
      </c>
      <c r="I64" s="51">
        <v>37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 t="s">
        <v>206</v>
      </c>
      <c r="D65" s="19">
        <v>8</v>
      </c>
      <c r="E65" s="51">
        <v>14</v>
      </c>
      <c r="F65" s="19" t="s">
        <v>206</v>
      </c>
      <c r="G65" s="19" t="s">
        <v>206</v>
      </c>
      <c r="H65" s="19">
        <v>14</v>
      </c>
      <c r="I65" s="51">
        <v>22</v>
      </c>
      <c r="J65" s="19"/>
      <c r="K65" s="19"/>
      <c r="L65" s="19"/>
      <c r="M65" s="20"/>
    </row>
    <row r="66" spans="1:13" x14ac:dyDescent="0.2">
      <c r="A66" s="7" t="s">
        <v>53</v>
      </c>
      <c r="B66" s="19">
        <v>4</v>
      </c>
      <c r="C66" s="19">
        <v>0</v>
      </c>
      <c r="D66" s="19">
        <v>11</v>
      </c>
      <c r="E66" s="51">
        <v>15</v>
      </c>
      <c r="F66" s="19">
        <v>6</v>
      </c>
      <c r="G66" s="19">
        <v>0</v>
      </c>
      <c r="H66" s="19">
        <v>11</v>
      </c>
      <c r="I66" s="51">
        <v>17</v>
      </c>
      <c r="J66" s="19"/>
      <c r="K66" s="19"/>
      <c r="L66" s="19"/>
      <c r="M66" s="20"/>
    </row>
    <row r="67" spans="1:13" x14ac:dyDescent="0.2">
      <c r="A67" s="7" t="s">
        <v>54</v>
      </c>
      <c r="B67" s="19">
        <v>17</v>
      </c>
      <c r="C67" s="19">
        <v>21</v>
      </c>
      <c r="D67" s="19">
        <v>43</v>
      </c>
      <c r="E67" s="51">
        <v>81</v>
      </c>
      <c r="F67" s="19">
        <v>42</v>
      </c>
      <c r="G67" s="19">
        <v>71</v>
      </c>
      <c r="H67" s="19">
        <v>95</v>
      </c>
      <c r="I67" s="51">
        <v>208</v>
      </c>
      <c r="J67" s="19"/>
      <c r="K67" s="19"/>
      <c r="L67" s="19"/>
      <c r="M67" s="20"/>
    </row>
    <row r="68" spans="1:13" x14ac:dyDescent="0.2">
      <c r="A68" s="7" t="s">
        <v>55</v>
      </c>
      <c r="B68" s="19">
        <v>16</v>
      </c>
      <c r="C68" s="19">
        <v>22</v>
      </c>
      <c r="D68" s="19">
        <v>104</v>
      </c>
      <c r="E68" s="51">
        <v>142</v>
      </c>
      <c r="F68" s="19">
        <v>43</v>
      </c>
      <c r="G68" s="19">
        <v>155</v>
      </c>
      <c r="H68" s="19">
        <v>337</v>
      </c>
      <c r="I68" s="51">
        <v>535</v>
      </c>
      <c r="J68" s="19"/>
      <c r="K68" s="19"/>
      <c r="L68" s="19"/>
      <c r="M68" s="20"/>
    </row>
    <row r="69" spans="1:13" x14ac:dyDescent="0.2">
      <c r="A69" s="7" t="s">
        <v>56</v>
      </c>
      <c r="B69" s="19">
        <v>5</v>
      </c>
      <c r="C69" s="19">
        <v>10</v>
      </c>
      <c r="D69" s="19">
        <v>21</v>
      </c>
      <c r="E69" s="51">
        <v>36</v>
      </c>
      <c r="F69" s="19">
        <v>19</v>
      </c>
      <c r="G69" s="19">
        <v>74</v>
      </c>
      <c r="H69" s="19">
        <v>48</v>
      </c>
      <c r="I69" s="51">
        <v>141</v>
      </c>
      <c r="J69" s="19"/>
      <c r="K69" s="19"/>
      <c r="L69" s="19"/>
      <c r="M69" s="20"/>
    </row>
    <row r="70" spans="1:13" x14ac:dyDescent="0.2">
      <c r="A70" s="7" t="s">
        <v>57</v>
      </c>
      <c r="B70" s="19">
        <v>9</v>
      </c>
      <c r="C70" s="19">
        <v>12</v>
      </c>
      <c r="D70" s="19">
        <v>29</v>
      </c>
      <c r="E70" s="51">
        <v>50</v>
      </c>
      <c r="F70" s="19">
        <v>22</v>
      </c>
      <c r="G70" s="19">
        <v>50</v>
      </c>
      <c r="H70" s="19">
        <v>124</v>
      </c>
      <c r="I70" s="51">
        <v>196</v>
      </c>
      <c r="J70" s="19"/>
      <c r="K70" s="19"/>
      <c r="L70" s="19"/>
      <c r="M70" s="20"/>
    </row>
    <row r="71" spans="1:13" x14ac:dyDescent="0.2">
      <c r="A71" s="7" t="s">
        <v>58</v>
      </c>
      <c r="B71" s="19">
        <v>17</v>
      </c>
      <c r="C71" s="19">
        <v>28</v>
      </c>
      <c r="D71" s="19">
        <v>108</v>
      </c>
      <c r="E71" s="51">
        <v>153</v>
      </c>
      <c r="F71" s="19">
        <v>37</v>
      </c>
      <c r="G71" s="19">
        <v>338</v>
      </c>
      <c r="H71" s="19">
        <v>412</v>
      </c>
      <c r="I71" s="51">
        <v>787</v>
      </c>
      <c r="J71" s="19"/>
      <c r="K71" s="19"/>
      <c r="L71" s="19"/>
      <c r="M71" s="20"/>
    </row>
    <row r="72" spans="1:13" x14ac:dyDescent="0.2">
      <c r="A72" s="7" t="s">
        <v>99</v>
      </c>
      <c r="B72" s="19">
        <v>21</v>
      </c>
      <c r="C72" s="19">
        <v>33</v>
      </c>
      <c r="D72" s="19">
        <v>228</v>
      </c>
      <c r="E72" s="51">
        <v>282</v>
      </c>
      <c r="F72" s="19">
        <v>46</v>
      </c>
      <c r="G72" s="19">
        <v>118</v>
      </c>
      <c r="H72" s="19">
        <v>643</v>
      </c>
      <c r="I72" s="51">
        <v>807</v>
      </c>
      <c r="J72" s="19"/>
      <c r="K72" s="19"/>
      <c r="L72" s="19"/>
      <c r="M72" s="20"/>
    </row>
    <row r="73" spans="1:13" x14ac:dyDescent="0.2">
      <c r="A73" s="7" t="s">
        <v>59</v>
      </c>
      <c r="B73" s="19">
        <v>14</v>
      </c>
      <c r="C73" s="19">
        <v>22</v>
      </c>
      <c r="D73" s="19">
        <v>50</v>
      </c>
      <c r="E73" s="51">
        <v>86</v>
      </c>
      <c r="F73" s="19">
        <v>28</v>
      </c>
      <c r="G73" s="19">
        <v>293</v>
      </c>
      <c r="H73" s="19">
        <v>81</v>
      </c>
      <c r="I73" s="51">
        <v>402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17</v>
      </c>
      <c r="C74" s="19">
        <v>7</v>
      </c>
      <c r="D74" s="19">
        <v>10</v>
      </c>
      <c r="E74" s="51">
        <v>34</v>
      </c>
      <c r="F74" s="19">
        <v>40</v>
      </c>
      <c r="G74" s="19">
        <v>80</v>
      </c>
      <c r="H74" s="19">
        <v>16</v>
      </c>
      <c r="I74" s="51">
        <v>136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151</v>
      </c>
      <c r="C75" s="9">
        <v>474</v>
      </c>
      <c r="D75" s="9">
        <v>3755</v>
      </c>
      <c r="E75" s="56">
        <v>4380</v>
      </c>
      <c r="F75" s="9">
        <v>444</v>
      </c>
      <c r="G75" s="9">
        <v>4473</v>
      </c>
      <c r="H75" s="9">
        <v>31369</v>
      </c>
      <c r="I75" s="56">
        <v>36286</v>
      </c>
      <c r="J75" s="9"/>
      <c r="K75" s="9"/>
      <c r="L75" s="9"/>
      <c r="M75" s="12"/>
    </row>
    <row r="76" spans="1:13" x14ac:dyDescent="0.2">
      <c r="A76" s="7" t="s">
        <v>67</v>
      </c>
      <c r="B76" s="19">
        <v>51</v>
      </c>
      <c r="C76" s="19">
        <v>383</v>
      </c>
      <c r="D76" s="19">
        <v>3253</v>
      </c>
      <c r="E76" s="51">
        <v>3687</v>
      </c>
      <c r="F76" s="19">
        <v>187</v>
      </c>
      <c r="G76" s="19">
        <v>3933</v>
      </c>
      <c r="H76" s="19">
        <v>28262</v>
      </c>
      <c r="I76" s="51">
        <v>32382</v>
      </c>
      <c r="J76" s="19"/>
      <c r="K76" s="19"/>
      <c r="L76" s="19"/>
      <c r="M76" s="20"/>
    </row>
    <row r="77" spans="1:13" x14ac:dyDescent="0.2">
      <c r="A77" s="7" t="s">
        <v>68</v>
      </c>
      <c r="B77" s="19">
        <v>37</v>
      </c>
      <c r="C77" s="19">
        <v>34</v>
      </c>
      <c r="D77" s="19">
        <v>119</v>
      </c>
      <c r="E77" s="51">
        <v>190</v>
      </c>
      <c r="F77" s="19">
        <v>105</v>
      </c>
      <c r="G77" s="19">
        <v>207</v>
      </c>
      <c r="H77" s="19">
        <v>555</v>
      </c>
      <c r="I77" s="51">
        <v>867</v>
      </c>
      <c r="J77" s="19"/>
      <c r="K77" s="19"/>
      <c r="L77" s="19"/>
      <c r="M77" s="20"/>
    </row>
    <row r="78" spans="1:13" x14ac:dyDescent="0.2">
      <c r="A78" s="7" t="s">
        <v>69</v>
      </c>
      <c r="B78" s="19">
        <v>54</v>
      </c>
      <c r="C78" s="19">
        <v>51</v>
      </c>
      <c r="D78" s="19">
        <v>356</v>
      </c>
      <c r="E78" s="51">
        <v>461</v>
      </c>
      <c r="F78" s="19">
        <v>133</v>
      </c>
      <c r="G78" s="19">
        <v>316</v>
      </c>
      <c r="H78" s="19">
        <v>2468</v>
      </c>
      <c r="I78" s="51">
        <v>2917</v>
      </c>
      <c r="J78" s="19"/>
      <c r="K78" s="19"/>
      <c r="L78" s="19"/>
      <c r="M78" s="20"/>
    </row>
    <row r="79" spans="1:13" x14ac:dyDescent="0.2">
      <c r="A79" s="7" t="s">
        <v>70</v>
      </c>
      <c r="B79" s="19">
        <v>9</v>
      </c>
      <c r="C79" s="19">
        <v>6</v>
      </c>
      <c r="D79" s="19">
        <v>27</v>
      </c>
      <c r="E79" s="51">
        <v>42</v>
      </c>
      <c r="F79" s="19">
        <v>19</v>
      </c>
      <c r="G79" s="19">
        <v>17</v>
      </c>
      <c r="H79" s="19">
        <v>84</v>
      </c>
      <c r="I79" s="51">
        <v>120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492</v>
      </c>
      <c r="C80" s="9">
        <v>428</v>
      </c>
      <c r="D80" s="9">
        <v>1836</v>
      </c>
      <c r="E80" s="56">
        <v>2756</v>
      </c>
      <c r="F80" s="9">
        <v>1281</v>
      </c>
      <c r="G80" s="9">
        <v>3498</v>
      </c>
      <c r="H80" s="9">
        <v>11429</v>
      </c>
      <c r="I80" s="56">
        <v>16208</v>
      </c>
      <c r="J80" s="9"/>
      <c r="K80" s="9"/>
      <c r="L80" s="9"/>
      <c r="M80" s="12"/>
    </row>
    <row r="81" spans="1:13" x14ac:dyDescent="0.2">
      <c r="A81" s="7" t="s">
        <v>61</v>
      </c>
      <c r="B81" s="19">
        <v>82</v>
      </c>
      <c r="C81" s="19">
        <v>142</v>
      </c>
      <c r="D81" s="19">
        <v>938</v>
      </c>
      <c r="E81" s="51">
        <v>1162</v>
      </c>
      <c r="F81" s="19">
        <v>224</v>
      </c>
      <c r="G81" s="19">
        <v>1056</v>
      </c>
      <c r="H81" s="19">
        <v>7392</v>
      </c>
      <c r="I81" s="51">
        <v>8672</v>
      </c>
      <c r="J81" s="19"/>
      <c r="K81" s="19"/>
      <c r="L81" s="19"/>
      <c r="M81" s="20"/>
    </row>
    <row r="82" spans="1:13" x14ac:dyDescent="0.2">
      <c r="A82" s="7" t="s">
        <v>62</v>
      </c>
      <c r="B82" s="19">
        <v>22</v>
      </c>
      <c r="C82" s="19">
        <v>17</v>
      </c>
      <c r="D82" s="19">
        <v>22</v>
      </c>
      <c r="E82" s="51">
        <v>61</v>
      </c>
      <c r="F82" s="19">
        <v>93</v>
      </c>
      <c r="G82" s="19">
        <v>66</v>
      </c>
      <c r="H82" s="19">
        <v>71</v>
      </c>
      <c r="I82" s="51">
        <v>230</v>
      </c>
      <c r="J82" s="19"/>
      <c r="K82" s="19"/>
      <c r="L82" s="19"/>
      <c r="M82" s="20"/>
    </row>
    <row r="83" spans="1:13" x14ac:dyDescent="0.2">
      <c r="A83" s="7" t="s">
        <v>63</v>
      </c>
      <c r="B83" s="19">
        <v>19</v>
      </c>
      <c r="C83" s="19">
        <v>5</v>
      </c>
      <c r="D83" s="19">
        <v>8</v>
      </c>
      <c r="E83" s="51">
        <v>32</v>
      </c>
      <c r="F83" s="19">
        <v>53</v>
      </c>
      <c r="G83" s="19">
        <v>11</v>
      </c>
      <c r="H83" s="19">
        <v>13</v>
      </c>
      <c r="I83" s="51">
        <v>77</v>
      </c>
      <c r="J83" s="19"/>
      <c r="K83" s="19"/>
      <c r="L83" s="19"/>
      <c r="M83" s="20"/>
    </row>
    <row r="84" spans="1:13" x14ac:dyDescent="0.2">
      <c r="A84" s="7" t="s">
        <v>64</v>
      </c>
      <c r="B84" s="19">
        <v>30</v>
      </c>
      <c r="C84" s="19">
        <v>30</v>
      </c>
      <c r="D84" s="19">
        <v>49</v>
      </c>
      <c r="E84" s="51">
        <v>109</v>
      </c>
      <c r="F84" s="19">
        <v>74</v>
      </c>
      <c r="G84" s="19">
        <v>165</v>
      </c>
      <c r="H84" s="19">
        <v>182</v>
      </c>
      <c r="I84" s="51">
        <v>421</v>
      </c>
      <c r="J84" s="19"/>
      <c r="K84" s="19"/>
      <c r="L84" s="19"/>
      <c r="M84" s="20"/>
    </row>
    <row r="85" spans="1:13" x14ac:dyDescent="0.2">
      <c r="A85" s="7" t="s">
        <v>101</v>
      </c>
      <c r="B85" s="19">
        <v>86</v>
      </c>
      <c r="C85" s="19">
        <v>93</v>
      </c>
      <c r="D85" s="19">
        <v>358</v>
      </c>
      <c r="E85" s="51">
        <v>537</v>
      </c>
      <c r="F85" s="19">
        <v>224</v>
      </c>
      <c r="G85" s="19">
        <v>612</v>
      </c>
      <c r="H85" s="19">
        <v>1726</v>
      </c>
      <c r="I85" s="51">
        <v>2562</v>
      </c>
      <c r="J85" s="19"/>
      <c r="K85" s="19"/>
      <c r="L85" s="19"/>
      <c r="M85" s="20"/>
    </row>
    <row r="86" spans="1:13" x14ac:dyDescent="0.2">
      <c r="A86" s="7" t="s">
        <v>90</v>
      </c>
      <c r="B86" s="19">
        <v>14</v>
      </c>
      <c r="C86" s="19">
        <v>6</v>
      </c>
      <c r="D86" s="19">
        <v>12</v>
      </c>
      <c r="E86" s="51">
        <v>32</v>
      </c>
      <c r="F86" s="19">
        <v>24</v>
      </c>
      <c r="G86" s="19">
        <v>9</v>
      </c>
      <c r="H86" s="19">
        <v>43</v>
      </c>
      <c r="I86" s="51">
        <v>76</v>
      </c>
      <c r="J86" s="19"/>
      <c r="K86" s="19"/>
      <c r="L86" s="19"/>
      <c r="M86" s="20"/>
    </row>
    <row r="87" spans="1:13" x14ac:dyDescent="0.2">
      <c r="A87" s="7" t="s">
        <v>65</v>
      </c>
      <c r="B87" s="19">
        <v>14</v>
      </c>
      <c r="C87" s="19">
        <v>23</v>
      </c>
      <c r="D87" s="19">
        <v>73</v>
      </c>
      <c r="E87" s="51">
        <v>110</v>
      </c>
      <c r="F87" s="19">
        <v>35</v>
      </c>
      <c r="G87" s="19">
        <v>220</v>
      </c>
      <c r="H87" s="19">
        <v>296</v>
      </c>
      <c r="I87" s="51">
        <v>551</v>
      </c>
      <c r="J87" s="19"/>
      <c r="K87" s="19"/>
      <c r="L87" s="19"/>
      <c r="M87" s="20"/>
    </row>
    <row r="88" spans="1:13" x14ac:dyDescent="0.2">
      <c r="A88" s="7" t="s">
        <v>66</v>
      </c>
      <c r="B88" s="19">
        <v>87</v>
      </c>
      <c r="C88" s="19">
        <v>27</v>
      </c>
      <c r="D88" s="19">
        <v>78</v>
      </c>
      <c r="E88" s="51">
        <v>192</v>
      </c>
      <c r="F88" s="19">
        <v>213</v>
      </c>
      <c r="G88" s="19">
        <v>91</v>
      </c>
      <c r="H88" s="19">
        <v>204</v>
      </c>
      <c r="I88" s="51">
        <v>508</v>
      </c>
      <c r="J88" s="19"/>
      <c r="K88" s="19"/>
      <c r="L88" s="19"/>
      <c r="M88" s="20"/>
    </row>
    <row r="89" spans="1:13" x14ac:dyDescent="0.2">
      <c r="A89" s="7" t="s">
        <v>79</v>
      </c>
      <c r="B89" s="19">
        <v>49</v>
      </c>
      <c r="C89" s="19">
        <v>30</v>
      </c>
      <c r="D89" s="19">
        <v>112</v>
      </c>
      <c r="E89" s="51">
        <v>191</v>
      </c>
      <c r="F89" s="19">
        <v>129</v>
      </c>
      <c r="G89" s="19">
        <v>673</v>
      </c>
      <c r="H89" s="19">
        <v>381</v>
      </c>
      <c r="I89" s="51">
        <v>1183</v>
      </c>
      <c r="J89" s="19"/>
      <c r="K89" s="19"/>
      <c r="L89" s="19"/>
      <c r="M89" s="20"/>
    </row>
    <row r="90" spans="1:13" x14ac:dyDescent="0.2">
      <c r="A90" s="7" t="s">
        <v>80</v>
      </c>
      <c r="B90" s="19">
        <v>52</v>
      </c>
      <c r="C90" s="19">
        <v>36</v>
      </c>
      <c r="D90" s="19">
        <v>141</v>
      </c>
      <c r="E90" s="51">
        <v>229</v>
      </c>
      <c r="F90" s="19">
        <v>109</v>
      </c>
      <c r="G90" s="19">
        <v>371</v>
      </c>
      <c r="H90" s="19">
        <v>900</v>
      </c>
      <c r="I90" s="51">
        <v>1380</v>
      </c>
      <c r="J90" s="19"/>
      <c r="K90" s="19"/>
      <c r="L90" s="19"/>
      <c r="M90" s="20"/>
    </row>
    <row r="91" spans="1:13" x14ac:dyDescent="0.2">
      <c r="A91" s="7" t="s">
        <v>81</v>
      </c>
      <c r="B91" s="19">
        <v>37</v>
      </c>
      <c r="C91" s="19">
        <v>19</v>
      </c>
      <c r="D91" s="19">
        <v>45</v>
      </c>
      <c r="E91" s="51">
        <v>101</v>
      </c>
      <c r="F91" s="19">
        <v>103</v>
      </c>
      <c r="G91" s="19">
        <v>224</v>
      </c>
      <c r="H91" s="19">
        <v>221</v>
      </c>
      <c r="I91" s="51">
        <v>548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617</v>
      </c>
      <c r="C92" s="9">
        <v>360</v>
      </c>
      <c r="D92" s="9">
        <v>1451</v>
      </c>
      <c r="E92" s="56">
        <v>2428</v>
      </c>
      <c r="F92" s="9">
        <v>1546</v>
      </c>
      <c r="G92" s="9">
        <v>2566</v>
      </c>
      <c r="H92" s="9">
        <v>7652</v>
      </c>
      <c r="I92" s="56">
        <v>11764</v>
      </c>
      <c r="J92" s="9"/>
      <c r="K92" s="9"/>
      <c r="L92" s="9"/>
      <c r="M92" s="12"/>
    </row>
    <row r="93" spans="1:13" x14ac:dyDescent="0.2">
      <c r="A93" s="7" t="s">
        <v>6</v>
      </c>
      <c r="B93" s="19">
        <v>12</v>
      </c>
      <c r="C93" s="19">
        <v>5</v>
      </c>
      <c r="D93" s="19">
        <v>28</v>
      </c>
      <c r="E93" s="51">
        <v>45</v>
      </c>
      <c r="F93" s="19">
        <v>35</v>
      </c>
      <c r="G93" s="19">
        <v>68</v>
      </c>
      <c r="H93" s="19">
        <v>158</v>
      </c>
      <c r="I93" s="51">
        <v>261</v>
      </c>
      <c r="J93" s="19"/>
      <c r="K93" s="19"/>
      <c r="L93" s="19"/>
      <c r="M93" s="20"/>
    </row>
    <row r="94" spans="1:13" x14ac:dyDescent="0.2">
      <c r="A94" s="7" t="s">
        <v>7</v>
      </c>
      <c r="B94" s="19">
        <v>11</v>
      </c>
      <c r="C94" s="19">
        <v>24</v>
      </c>
      <c r="D94" s="19">
        <v>142</v>
      </c>
      <c r="E94" s="51">
        <v>177</v>
      </c>
      <c r="F94" s="19">
        <v>27</v>
      </c>
      <c r="G94" s="19">
        <v>110</v>
      </c>
      <c r="H94" s="19">
        <v>1187</v>
      </c>
      <c r="I94" s="51">
        <v>1324</v>
      </c>
      <c r="J94" s="19"/>
      <c r="K94" s="19"/>
      <c r="L94" s="19"/>
      <c r="M94" s="20"/>
    </row>
    <row r="95" spans="1:13" x14ac:dyDescent="0.2">
      <c r="A95" s="7" t="s">
        <v>8</v>
      </c>
      <c r="B95" s="19">
        <v>5</v>
      </c>
      <c r="C95" s="19">
        <v>4</v>
      </c>
      <c r="D95" s="19">
        <v>29</v>
      </c>
      <c r="E95" s="51">
        <v>38</v>
      </c>
      <c r="F95" s="19">
        <v>14</v>
      </c>
      <c r="G95" s="19">
        <v>18</v>
      </c>
      <c r="H95" s="19">
        <v>76</v>
      </c>
      <c r="I95" s="51">
        <v>108</v>
      </c>
      <c r="J95" s="19"/>
      <c r="K95" s="19"/>
      <c r="L95" s="19"/>
      <c r="M95" s="20"/>
    </row>
    <row r="96" spans="1:13" x14ac:dyDescent="0.2">
      <c r="A96" s="7" t="s">
        <v>9</v>
      </c>
      <c r="B96" s="19">
        <v>8</v>
      </c>
      <c r="C96" s="19">
        <v>15</v>
      </c>
      <c r="D96" s="19">
        <v>38</v>
      </c>
      <c r="E96" s="51">
        <v>61</v>
      </c>
      <c r="F96" s="19">
        <v>19</v>
      </c>
      <c r="G96" s="19">
        <v>71</v>
      </c>
      <c r="H96" s="19">
        <v>115</v>
      </c>
      <c r="I96" s="51">
        <v>205</v>
      </c>
      <c r="J96" s="19"/>
      <c r="K96" s="19"/>
      <c r="L96" s="19"/>
      <c r="M96" s="20"/>
    </row>
    <row r="97" spans="1:13" x14ac:dyDescent="0.2">
      <c r="A97" s="7" t="s">
        <v>10</v>
      </c>
      <c r="B97" s="19">
        <v>31</v>
      </c>
      <c r="C97" s="19">
        <v>19</v>
      </c>
      <c r="D97" s="19">
        <v>70</v>
      </c>
      <c r="E97" s="51">
        <v>120</v>
      </c>
      <c r="F97" s="19">
        <v>91</v>
      </c>
      <c r="G97" s="19">
        <v>170</v>
      </c>
      <c r="H97" s="19">
        <v>399</v>
      </c>
      <c r="I97" s="51">
        <v>660</v>
      </c>
      <c r="J97" s="19"/>
      <c r="K97" s="19"/>
      <c r="L97" s="19"/>
      <c r="M97" s="20"/>
    </row>
    <row r="98" spans="1:13" x14ac:dyDescent="0.2">
      <c r="A98" s="7" t="s">
        <v>11</v>
      </c>
      <c r="B98" s="19">
        <v>127</v>
      </c>
      <c r="C98" s="19">
        <v>45</v>
      </c>
      <c r="D98" s="19">
        <v>119</v>
      </c>
      <c r="E98" s="51">
        <v>291</v>
      </c>
      <c r="F98" s="19">
        <v>298</v>
      </c>
      <c r="G98" s="19">
        <v>205</v>
      </c>
      <c r="H98" s="19">
        <v>433</v>
      </c>
      <c r="I98" s="51">
        <v>936</v>
      </c>
      <c r="J98" s="19"/>
      <c r="K98" s="19"/>
      <c r="L98" s="19"/>
      <c r="M98" s="20"/>
    </row>
    <row r="99" spans="1:13" x14ac:dyDescent="0.2">
      <c r="A99" s="7" t="s">
        <v>12</v>
      </c>
      <c r="B99" s="19">
        <v>92</v>
      </c>
      <c r="C99" s="19">
        <v>72</v>
      </c>
      <c r="D99" s="19">
        <v>369</v>
      </c>
      <c r="E99" s="51">
        <v>533</v>
      </c>
      <c r="F99" s="19">
        <v>230</v>
      </c>
      <c r="G99" s="19">
        <v>635</v>
      </c>
      <c r="H99" s="19">
        <v>2388</v>
      </c>
      <c r="I99" s="51">
        <v>3253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84</v>
      </c>
      <c r="C100" s="19">
        <v>17</v>
      </c>
      <c r="D100" s="19">
        <v>63</v>
      </c>
      <c r="E100" s="51">
        <v>164</v>
      </c>
      <c r="F100" s="19">
        <v>210</v>
      </c>
      <c r="G100" s="19">
        <v>64</v>
      </c>
      <c r="H100" s="19">
        <v>151</v>
      </c>
      <c r="I100" s="51">
        <v>425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56</v>
      </c>
      <c r="C101" s="19">
        <v>27</v>
      </c>
      <c r="D101" s="19">
        <v>106</v>
      </c>
      <c r="E101" s="51">
        <v>189</v>
      </c>
      <c r="F101" s="19">
        <v>150</v>
      </c>
      <c r="G101" s="19">
        <v>156</v>
      </c>
      <c r="H101" s="19">
        <v>414</v>
      </c>
      <c r="I101" s="51">
        <v>720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35</v>
      </c>
      <c r="C102" s="19">
        <v>32</v>
      </c>
      <c r="D102" s="19">
        <v>133</v>
      </c>
      <c r="E102" s="51">
        <v>200</v>
      </c>
      <c r="F102" s="19">
        <v>98</v>
      </c>
      <c r="G102" s="19">
        <v>344</v>
      </c>
      <c r="H102" s="19">
        <v>735</v>
      </c>
      <c r="I102" s="51">
        <v>1177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24</v>
      </c>
      <c r="C103" s="19">
        <v>9</v>
      </c>
      <c r="D103" s="19">
        <v>23</v>
      </c>
      <c r="E103" s="51">
        <v>56</v>
      </c>
      <c r="F103" s="19">
        <v>54</v>
      </c>
      <c r="G103" s="19">
        <v>20</v>
      </c>
      <c r="H103" s="19">
        <v>70</v>
      </c>
      <c r="I103" s="51">
        <v>144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39</v>
      </c>
      <c r="C104" s="19">
        <v>17</v>
      </c>
      <c r="D104" s="19">
        <v>53</v>
      </c>
      <c r="E104" s="51">
        <v>109</v>
      </c>
      <c r="F104" s="19">
        <v>104</v>
      </c>
      <c r="G104" s="19">
        <v>148</v>
      </c>
      <c r="H104" s="19">
        <v>210</v>
      </c>
      <c r="I104" s="51">
        <v>462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19</v>
      </c>
      <c r="C105" s="19">
        <v>27</v>
      </c>
      <c r="D105" s="19">
        <v>111</v>
      </c>
      <c r="E105" s="51">
        <v>157</v>
      </c>
      <c r="F105" s="19">
        <v>42</v>
      </c>
      <c r="G105" s="19">
        <v>286</v>
      </c>
      <c r="H105" s="19">
        <v>510</v>
      </c>
      <c r="I105" s="51">
        <v>838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26</v>
      </c>
      <c r="C106" s="19">
        <v>30</v>
      </c>
      <c r="D106" s="19">
        <v>73</v>
      </c>
      <c r="E106" s="51">
        <v>129</v>
      </c>
      <c r="F106" s="19">
        <v>69</v>
      </c>
      <c r="G106" s="19">
        <v>139</v>
      </c>
      <c r="H106" s="19">
        <v>371</v>
      </c>
      <c r="I106" s="51">
        <v>579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48</v>
      </c>
      <c r="C107" s="19">
        <v>17</v>
      </c>
      <c r="D107" s="19">
        <v>94</v>
      </c>
      <c r="E107" s="51">
        <v>159</v>
      </c>
      <c r="F107" s="19">
        <v>105</v>
      </c>
      <c r="G107" s="19">
        <v>132</v>
      </c>
      <c r="H107" s="19">
        <v>435</v>
      </c>
      <c r="I107" s="51">
        <v>672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324</v>
      </c>
      <c r="C108" s="9">
        <v>205</v>
      </c>
      <c r="D108" s="9">
        <v>852</v>
      </c>
      <c r="E108" s="56">
        <v>1381</v>
      </c>
      <c r="F108" s="9">
        <v>881</v>
      </c>
      <c r="G108" s="9">
        <v>1409</v>
      </c>
      <c r="H108" s="9">
        <v>4484</v>
      </c>
      <c r="I108" s="56">
        <v>6774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 t="s">
        <v>206</v>
      </c>
      <c r="D109" s="19">
        <v>25</v>
      </c>
      <c r="E109" s="51">
        <v>30</v>
      </c>
      <c r="F109" s="19">
        <v>12</v>
      </c>
      <c r="G109" s="19" t="s">
        <v>206</v>
      </c>
      <c r="H109" s="19">
        <v>144</v>
      </c>
      <c r="I109" s="51">
        <v>157</v>
      </c>
      <c r="J109" s="19"/>
      <c r="K109" s="19"/>
      <c r="L109" s="19"/>
      <c r="M109" s="20"/>
    </row>
    <row r="110" spans="1:13" x14ac:dyDescent="0.2">
      <c r="A110" s="7" t="s">
        <v>14</v>
      </c>
      <c r="B110" s="19" t="s">
        <v>206</v>
      </c>
      <c r="C110" s="19">
        <v>8</v>
      </c>
      <c r="D110" s="19">
        <v>16</v>
      </c>
      <c r="E110" s="51">
        <v>27</v>
      </c>
      <c r="F110" s="19" t="s">
        <v>206</v>
      </c>
      <c r="G110" s="19">
        <v>26</v>
      </c>
      <c r="H110" s="19">
        <v>382</v>
      </c>
      <c r="I110" s="51">
        <v>416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14</v>
      </c>
      <c r="C111" s="19">
        <v>9</v>
      </c>
      <c r="D111" s="19">
        <v>36</v>
      </c>
      <c r="E111" s="51">
        <v>59</v>
      </c>
      <c r="F111" s="19">
        <v>30</v>
      </c>
      <c r="G111" s="19">
        <v>40</v>
      </c>
      <c r="H111" s="19">
        <v>315</v>
      </c>
      <c r="I111" s="51">
        <v>385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7</v>
      </c>
      <c r="C112" s="19">
        <v>20</v>
      </c>
      <c r="D112" s="19">
        <v>42</v>
      </c>
      <c r="E112" s="51">
        <v>69</v>
      </c>
      <c r="F112" s="19">
        <v>19</v>
      </c>
      <c r="G112" s="19">
        <v>156</v>
      </c>
      <c r="H112" s="19">
        <v>103</v>
      </c>
      <c r="I112" s="51">
        <v>278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47</v>
      </c>
      <c r="C113" s="19">
        <v>39</v>
      </c>
      <c r="D113" s="19">
        <v>84</v>
      </c>
      <c r="E113" s="51">
        <v>170</v>
      </c>
      <c r="F113" s="19">
        <v>135</v>
      </c>
      <c r="G113" s="19">
        <v>254</v>
      </c>
      <c r="H113" s="19">
        <v>691</v>
      </c>
      <c r="I113" s="51">
        <v>1080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14</v>
      </c>
      <c r="C114" s="19" t="s">
        <v>206</v>
      </c>
      <c r="D114" s="19">
        <v>15</v>
      </c>
      <c r="E114" s="51">
        <v>32</v>
      </c>
      <c r="F114" s="19">
        <v>37</v>
      </c>
      <c r="G114" s="19" t="s">
        <v>206</v>
      </c>
      <c r="H114" s="19">
        <v>26</v>
      </c>
      <c r="I114" s="51">
        <v>67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10</v>
      </c>
      <c r="C115" s="19" t="s">
        <v>206</v>
      </c>
      <c r="D115" s="19">
        <v>26</v>
      </c>
      <c r="E115" s="51">
        <v>37</v>
      </c>
      <c r="F115" s="19">
        <v>27</v>
      </c>
      <c r="G115" s="19" t="s">
        <v>206</v>
      </c>
      <c r="H115" s="19">
        <v>52</v>
      </c>
      <c r="I115" s="51">
        <v>80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10</v>
      </c>
      <c r="C116" s="19">
        <v>40</v>
      </c>
      <c r="D116" s="19">
        <v>265</v>
      </c>
      <c r="E116" s="51">
        <v>315</v>
      </c>
      <c r="F116" s="19">
        <v>29</v>
      </c>
      <c r="G116" s="19">
        <v>566</v>
      </c>
      <c r="H116" s="19">
        <v>1651</v>
      </c>
      <c r="I116" s="51">
        <v>2246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21</v>
      </c>
      <c r="C117" s="19" t="s">
        <v>206</v>
      </c>
      <c r="D117" s="19">
        <v>11</v>
      </c>
      <c r="E117" s="51">
        <v>34</v>
      </c>
      <c r="F117" s="19">
        <v>49</v>
      </c>
      <c r="G117" s="19" t="s">
        <v>206</v>
      </c>
      <c r="H117" s="19">
        <v>30</v>
      </c>
      <c r="I117" s="51">
        <v>81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9</v>
      </c>
      <c r="C118" s="19">
        <v>0</v>
      </c>
      <c r="D118" s="19">
        <v>8</v>
      </c>
      <c r="E118" s="51">
        <v>17</v>
      </c>
      <c r="F118" s="19">
        <v>25</v>
      </c>
      <c r="G118" s="19">
        <v>0</v>
      </c>
      <c r="H118" s="19">
        <v>38</v>
      </c>
      <c r="I118" s="51">
        <v>63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54</v>
      </c>
      <c r="C119" s="19">
        <v>25</v>
      </c>
      <c r="D119" s="19">
        <v>118</v>
      </c>
      <c r="E119" s="51">
        <v>197</v>
      </c>
      <c r="F119" s="19">
        <v>135</v>
      </c>
      <c r="G119" s="19">
        <v>43</v>
      </c>
      <c r="H119" s="19">
        <v>249</v>
      </c>
      <c r="I119" s="51">
        <v>427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15</v>
      </c>
      <c r="C120" s="19" t="s">
        <v>206</v>
      </c>
      <c r="D120" s="19">
        <v>16</v>
      </c>
      <c r="E120" s="51">
        <v>33</v>
      </c>
      <c r="F120" s="19">
        <v>46</v>
      </c>
      <c r="G120" s="19" t="s">
        <v>206</v>
      </c>
      <c r="H120" s="19">
        <v>46</v>
      </c>
      <c r="I120" s="51">
        <v>106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8</v>
      </c>
      <c r="C121" s="19" t="s">
        <v>206</v>
      </c>
      <c r="D121" s="19">
        <v>8</v>
      </c>
      <c r="E121" s="51">
        <v>19</v>
      </c>
      <c r="F121" s="19">
        <v>29</v>
      </c>
      <c r="G121" s="19" t="s">
        <v>206</v>
      </c>
      <c r="H121" s="19">
        <v>17</v>
      </c>
      <c r="I121" s="51">
        <v>55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14</v>
      </c>
      <c r="C122" s="19">
        <v>21</v>
      </c>
      <c r="D122" s="19">
        <v>68</v>
      </c>
      <c r="E122" s="51">
        <v>103</v>
      </c>
      <c r="F122" s="19">
        <v>44</v>
      </c>
      <c r="G122" s="19">
        <v>106</v>
      </c>
      <c r="H122" s="19">
        <v>336</v>
      </c>
      <c r="I122" s="51">
        <v>486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 t="s">
        <v>206</v>
      </c>
      <c r="D123" s="19">
        <v>11</v>
      </c>
      <c r="E123" s="51">
        <v>14</v>
      </c>
      <c r="F123" s="19" t="s">
        <v>206</v>
      </c>
      <c r="G123" s="19" t="s">
        <v>206</v>
      </c>
      <c r="H123" s="19">
        <v>37</v>
      </c>
      <c r="I123" s="51">
        <v>42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11</v>
      </c>
      <c r="C124" s="19">
        <v>11</v>
      </c>
      <c r="D124" s="19">
        <v>31</v>
      </c>
      <c r="E124" s="51">
        <v>53</v>
      </c>
      <c r="F124" s="19">
        <v>33</v>
      </c>
      <c r="G124" s="19">
        <v>122</v>
      </c>
      <c r="H124" s="19">
        <v>68</v>
      </c>
      <c r="I124" s="51">
        <v>223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4</v>
      </c>
      <c r="E125" s="51">
        <v>8</v>
      </c>
      <c r="F125" s="19" t="s">
        <v>206</v>
      </c>
      <c r="G125" s="19" t="s">
        <v>206</v>
      </c>
      <c r="H125" s="19">
        <v>7</v>
      </c>
      <c r="I125" s="51">
        <v>29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45</v>
      </c>
      <c r="C126" s="19">
        <v>16</v>
      </c>
      <c r="D126" s="19">
        <v>44</v>
      </c>
      <c r="E126" s="51">
        <v>105</v>
      </c>
      <c r="F126" s="19">
        <v>109</v>
      </c>
      <c r="G126" s="19">
        <v>44</v>
      </c>
      <c r="H126" s="19">
        <v>200</v>
      </c>
      <c r="I126" s="51">
        <v>353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35</v>
      </c>
      <c r="C127" s="19">
        <v>0</v>
      </c>
      <c r="D127" s="19">
        <v>24</v>
      </c>
      <c r="E127" s="51">
        <v>59</v>
      </c>
      <c r="F127" s="19">
        <v>108</v>
      </c>
      <c r="G127" s="19">
        <v>0</v>
      </c>
      <c r="H127" s="19">
        <v>92</v>
      </c>
      <c r="I127" s="51">
        <v>200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2734</v>
      </c>
      <c r="C129" s="60">
        <v>2969</v>
      </c>
      <c r="D129" s="60">
        <v>14616</v>
      </c>
      <c r="E129" s="61">
        <v>20319</v>
      </c>
      <c r="F129" s="59">
        <v>7429</v>
      </c>
      <c r="G129" s="60">
        <v>26753</v>
      </c>
      <c r="H129" s="60">
        <v>91991</v>
      </c>
      <c r="I129" s="61">
        <v>126173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200</v>
      </c>
      <c r="C130" s="19">
        <v>155</v>
      </c>
      <c r="D130" s="19">
        <v>719</v>
      </c>
      <c r="E130" s="51">
        <v>1074</v>
      </c>
      <c r="F130" s="19">
        <v>546</v>
      </c>
      <c r="G130" s="19">
        <v>1025</v>
      </c>
      <c r="H130" s="19">
        <v>3974</v>
      </c>
      <c r="I130" s="51">
        <v>5545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106</v>
      </c>
      <c r="C131" s="19">
        <v>118</v>
      </c>
      <c r="D131" s="19">
        <v>328</v>
      </c>
      <c r="E131" s="51">
        <v>552</v>
      </c>
      <c r="F131" s="19">
        <v>327</v>
      </c>
      <c r="G131" s="19">
        <v>1046</v>
      </c>
      <c r="H131" s="19">
        <v>1357</v>
      </c>
      <c r="I131" s="51">
        <v>2730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245</v>
      </c>
      <c r="C132" s="19">
        <v>196</v>
      </c>
      <c r="D132" s="19">
        <v>881</v>
      </c>
      <c r="E132" s="51">
        <v>1322</v>
      </c>
      <c r="F132" s="19">
        <v>627</v>
      </c>
      <c r="G132" s="19">
        <v>1332</v>
      </c>
      <c r="H132" s="19">
        <v>5063</v>
      </c>
      <c r="I132" s="51">
        <v>7022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89</v>
      </c>
      <c r="C133" s="19">
        <v>228</v>
      </c>
      <c r="D133" s="19">
        <v>874</v>
      </c>
      <c r="E133" s="51">
        <v>1191</v>
      </c>
      <c r="F133" s="19">
        <v>277</v>
      </c>
      <c r="G133" s="19">
        <v>3295</v>
      </c>
      <c r="H133" s="19">
        <v>3951</v>
      </c>
      <c r="I133" s="51">
        <v>7523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262</v>
      </c>
      <c r="C134" s="19">
        <v>336</v>
      </c>
      <c r="D134" s="19">
        <v>1228</v>
      </c>
      <c r="E134" s="51">
        <v>1826</v>
      </c>
      <c r="F134" s="19">
        <v>823</v>
      </c>
      <c r="G134" s="19">
        <v>3898</v>
      </c>
      <c r="H134" s="19">
        <v>6609</v>
      </c>
      <c r="I134" s="51">
        <v>11330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121</v>
      </c>
      <c r="C135" s="19">
        <v>305</v>
      </c>
      <c r="D135" s="19">
        <v>2064</v>
      </c>
      <c r="E135" s="51">
        <v>2490</v>
      </c>
      <c r="F135" s="19">
        <v>377</v>
      </c>
      <c r="G135" s="19">
        <v>3021</v>
      </c>
      <c r="H135" s="19">
        <v>14278</v>
      </c>
      <c r="I135" s="51">
        <v>17676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127</v>
      </c>
      <c r="C136" s="19">
        <v>164</v>
      </c>
      <c r="D136" s="19">
        <v>628</v>
      </c>
      <c r="E136" s="51">
        <v>919</v>
      </c>
      <c r="F136" s="19">
        <v>300</v>
      </c>
      <c r="G136" s="19">
        <v>1190</v>
      </c>
      <c r="H136" s="19">
        <v>1825</v>
      </c>
      <c r="I136" s="51">
        <v>3315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151</v>
      </c>
      <c r="C137" s="19">
        <v>474</v>
      </c>
      <c r="D137" s="19">
        <v>3755</v>
      </c>
      <c r="E137" s="51">
        <v>4380</v>
      </c>
      <c r="F137" s="19">
        <v>444</v>
      </c>
      <c r="G137" s="19">
        <v>4473</v>
      </c>
      <c r="H137" s="19">
        <v>31369</v>
      </c>
      <c r="I137" s="51">
        <v>36286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492</v>
      </c>
      <c r="C138" s="19">
        <v>428</v>
      </c>
      <c r="D138" s="19">
        <v>1836</v>
      </c>
      <c r="E138" s="51">
        <v>2756</v>
      </c>
      <c r="F138" s="19">
        <v>1281</v>
      </c>
      <c r="G138" s="19">
        <v>3498</v>
      </c>
      <c r="H138" s="19">
        <v>11429</v>
      </c>
      <c r="I138" s="51">
        <v>16208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617</v>
      </c>
      <c r="C139" s="19">
        <v>360</v>
      </c>
      <c r="D139" s="19">
        <v>1451</v>
      </c>
      <c r="E139" s="51">
        <v>2428</v>
      </c>
      <c r="F139" s="19">
        <v>1546</v>
      </c>
      <c r="G139" s="19">
        <v>2566</v>
      </c>
      <c r="H139" s="19">
        <v>7652</v>
      </c>
      <c r="I139" s="51">
        <v>11764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324</v>
      </c>
      <c r="C140" s="64">
        <v>205</v>
      </c>
      <c r="D140" s="64">
        <v>852</v>
      </c>
      <c r="E140" s="65">
        <v>1381</v>
      </c>
      <c r="F140" s="64">
        <v>881</v>
      </c>
      <c r="G140" s="64">
        <v>1409</v>
      </c>
      <c r="H140" s="64">
        <v>4484</v>
      </c>
      <c r="I140" s="65">
        <v>6774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2790</v>
      </c>
      <c r="C15" s="8">
        <v>2982</v>
      </c>
      <c r="D15" s="8">
        <v>14522</v>
      </c>
      <c r="E15" s="54">
        <v>20294</v>
      </c>
      <c r="F15" s="8">
        <v>7607</v>
      </c>
      <c r="G15" s="8">
        <v>26599</v>
      </c>
      <c r="H15" s="8">
        <v>90730</v>
      </c>
      <c r="I15" s="54">
        <v>124936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208</v>
      </c>
      <c r="C16" s="9">
        <v>164</v>
      </c>
      <c r="D16" s="9">
        <v>728</v>
      </c>
      <c r="E16" s="56">
        <v>1100</v>
      </c>
      <c r="F16" s="9">
        <v>566</v>
      </c>
      <c r="G16" s="9">
        <v>1008</v>
      </c>
      <c r="H16" s="9">
        <v>3880</v>
      </c>
      <c r="I16" s="56">
        <v>5454</v>
      </c>
      <c r="J16" s="9"/>
      <c r="K16" s="9"/>
      <c r="L16" s="9"/>
      <c r="M16" s="12"/>
    </row>
    <row r="17" spans="1:13" x14ac:dyDescent="0.2">
      <c r="A17" s="7" t="s">
        <v>1</v>
      </c>
      <c r="B17" s="19">
        <v>33</v>
      </c>
      <c r="C17" s="19">
        <v>48</v>
      </c>
      <c r="D17" s="19">
        <v>284</v>
      </c>
      <c r="E17" s="51">
        <v>365</v>
      </c>
      <c r="F17" s="19">
        <v>72</v>
      </c>
      <c r="G17" s="19">
        <v>400</v>
      </c>
      <c r="H17" s="19">
        <v>1989</v>
      </c>
      <c r="I17" s="51">
        <v>2461</v>
      </c>
      <c r="J17" s="19"/>
      <c r="K17" s="19"/>
      <c r="L17" s="19"/>
      <c r="M17" s="20"/>
    </row>
    <row r="18" spans="1:13" x14ac:dyDescent="0.2">
      <c r="A18" s="7" t="s">
        <v>2</v>
      </c>
      <c r="B18" s="19">
        <v>9</v>
      </c>
      <c r="C18" s="19">
        <v>8</v>
      </c>
      <c r="D18" s="19">
        <v>38</v>
      </c>
      <c r="E18" s="51">
        <v>55</v>
      </c>
      <c r="F18" s="19">
        <v>24</v>
      </c>
      <c r="G18" s="19">
        <v>25</v>
      </c>
      <c r="H18" s="19">
        <v>100</v>
      </c>
      <c r="I18" s="51">
        <v>149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15</v>
      </c>
      <c r="E19" s="51">
        <v>19</v>
      </c>
      <c r="F19" s="19" t="s">
        <v>206</v>
      </c>
      <c r="G19" s="19" t="s">
        <v>206</v>
      </c>
      <c r="H19" s="19">
        <v>36</v>
      </c>
      <c r="I19" s="51">
        <v>77</v>
      </c>
      <c r="J19" s="19"/>
      <c r="K19" s="19"/>
      <c r="L19" s="19"/>
      <c r="M19" s="20"/>
    </row>
    <row r="20" spans="1:13" x14ac:dyDescent="0.2">
      <c r="A20" s="7" t="s">
        <v>3</v>
      </c>
      <c r="B20" s="19">
        <v>53</v>
      </c>
      <c r="C20" s="19">
        <v>25</v>
      </c>
      <c r="D20" s="19">
        <v>102</v>
      </c>
      <c r="E20" s="51">
        <v>180</v>
      </c>
      <c r="F20" s="19">
        <v>136</v>
      </c>
      <c r="G20" s="19">
        <v>113</v>
      </c>
      <c r="H20" s="19">
        <v>481</v>
      </c>
      <c r="I20" s="51">
        <v>730</v>
      </c>
      <c r="J20" s="19"/>
      <c r="K20" s="19"/>
      <c r="L20" s="19"/>
      <c r="M20" s="20"/>
    </row>
    <row r="21" spans="1:13" x14ac:dyDescent="0.2">
      <c r="A21" s="7" t="s">
        <v>89</v>
      </c>
      <c r="B21" s="19">
        <v>88</v>
      </c>
      <c r="C21" s="19">
        <v>56</v>
      </c>
      <c r="D21" s="19">
        <v>212</v>
      </c>
      <c r="E21" s="51">
        <v>356</v>
      </c>
      <c r="F21" s="19">
        <v>221</v>
      </c>
      <c r="G21" s="19">
        <v>316</v>
      </c>
      <c r="H21" s="19">
        <v>920</v>
      </c>
      <c r="I21" s="51">
        <v>1457</v>
      </c>
      <c r="J21" s="19"/>
      <c r="K21" s="19"/>
      <c r="L21" s="19"/>
      <c r="M21" s="20"/>
    </row>
    <row r="22" spans="1:13" x14ac:dyDescent="0.2">
      <c r="A22" s="7" t="s">
        <v>92</v>
      </c>
      <c r="B22" s="19">
        <v>23</v>
      </c>
      <c r="C22" s="19">
        <v>25</v>
      </c>
      <c r="D22" s="19">
        <v>77</v>
      </c>
      <c r="E22" s="51">
        <v>125</v>
      </c>
      <c r="F22" s="19">
        <v>109</v>
      </c>
      <c r="G22" s="19">
        <v>117</v>
      </c>
      <c r="H22" s="19">
        <v>354</v>
      </c>
      <c r="I22" s="51">
        <v>580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108</v>
      </c>
      <c r="C23" s="9">
        <v>116</v>
      </c>
      <c r="D23" s="9">
        <v>307</v>
      </c>
      <c r="E23" s="56">
        <v>531</v>
      </c>
      <c r="F23" s="9">
        <v>320</v>
      </c>
      <c r="G23" s="9">
        <v>970</v>
      </c>
      <c r="H23" s="9">
        <v>1335</v>
      </c>
      <c r="I23" s="56">
        <v>2625</v>
      </c>
      <c r="J23" s="9"/>
      <c r="K23" s="9"/>
      <c r="L23" s="9"/>
      <c r="M23" s="12"/>
    </row>
    <row r="24" spans="1:13" x14ac:dyDescent="0.2">
      <c r="A24" s="7" t="s">
        <v>4</v>
      </c>
      <c r="B24" s="19">
        <v>25</v>
      </c>
      <c r="C24" s="19">
        <v>36</v>
      </c>
      <c r="D24" s="19">
        <v>79</v>
      </c>
      <c r="E24" s="51">
        <v>140</v>
      </c>
      <c r="F24" s="19">
        <v>77</v>
      </c>
      <c r="G24" s="19">
        <v>324</v>
      </c>
      <c r="H24" s="19">
        <v>280</v>
      </c>
      <c r="I24" s="51">
        <v>681</v>
      </c>
      <c r="J24" s="19"/>
      <c r="K24" s="19"/>
      <c r="L24" s="19"/>
      <c r="M24" s="20"/>
    </row>
    <row r="25" spans="1:13" x14ac:dyDescent="0.2">
      <c r="A25" s="7" t="s">
        <v>5</v>
      </c>
      <c r="B25" s="19">
        <v>83</v>
      </c>
      <c r="C25" s="19">
        <v>80</v>
      </c>
      <c r="D25" s="19">
        <v>228</v>
      </c>
      <c r="E25" s="51">
        <v>391</v>
      </c>
      <c r="F25" s="19">
        <v>243</v>
      </c>
      <c r="G25" s="19">
        <v>646</v>
      </c>
      <c r="H25" s="19">
        <v>1055</v>
      </c>
      <c r="I25" s="51">
        <v>1944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252</v>
      </c>
      <c r="C26" s="9">
        <v>200</v>
      </c>
      <c r="D26" s="9">
        <v>882</v>
      </c>
      <c r="E26" s="56">
        <v>1334</v>
      </c>
      <c r="F26" s="9">
        <v>649</v>
      </c>
      <c r="G26" s="9">
        <v>1326</v>
      </c>
      <c r="H26" s="9">
        <v>5027</v>
      </c>
      <c r="I26" s="56">
        <v>7002</v>
      </c>
      <c r="J26" s="9"/>
      <c r="K26" s="9"/>
      <c r="L26" s="9"/>
      <c r="M26" s="12"/>
    </row>
    <row r="27" spans="1:13" x14ac:dyDescent="0.2">
      <c r="A27" s="7" t="s">
        <v>38</v>
      </c>
      <c r="B27" s="19">
        <v>31</v>
      </c>
      <c r="C27" s="19">
        <v>35</v>
      </c>
      <c r="D27" s="19">
        <v>112</v>
      </c>
      <c r="E27" s="51">
        <v>178</v>
      </c>
      <c r="F27" s="19">
        <v>91</v>
      </c>
      <c r="G27" s="19">
        <v>243</v>
      </c>
      <c r="H27" s="19">
        <v>470</v>
      </c>
      <c r="I27" s="51">
        <v>804</v>
      </c>
      <c r="J27" s="19"/>
      <c r="K27" s="19"/>
      <c r="L27" s="19"/>
      <c r="M27" s="20"/>
    </row>
    <row r="28" spans="1:13" x14ac:dyDescent="0.2">
      <c r="A28" s="7" t="s">
        <v>39</v>
      </c>
      <c r="B28" s="19">
        <v>22</v>
      </c>
      <c r="C28" s="19">
        <v>15</v>
      </c>
      <c r="D28" s="19">
        <v>129</v>
      </c>
      <c r="E28" s="51">
        <v>166</v>
      </c>
      <c r="F28" s="19">
        <v>33</v>
      </c>
      <c r="G28" s="19">
        <v>77</v>
      </c>
      <c r="H28" s="19">
        <v>1092</v>
      </c>
      <c r="I28" s="51">
        <v>1202</v>
      </c>
      <c r="J28" s="19"/>
      <c r="K28" s="19"/>
      <c r="L28" s="19"/>
      <c r="M28" s="20"/>
    </row>
    <row r="29" spans="1:13" x14ac:dyDescent="0.2">
      <c r="A29" s="7" t="s">
        <v>40</v>
      </c>
      <c r="B29" s="19">
        <v>98</v>
      </c>
      <c r="C29" s="19">
        <v>87</v>
      </c>
      <c r="D29" s="19">
        <v>432</v>
      </c>
      <c r="E29" s="51">
        <v>617</v>
      </c>
      <c r="F29" s="19">
        <v>247</v>
      </c>
      <c r="G29" s="19">
        <v>600</v>
      </c>
      <c r="H29" s="19">
        <v>2583</v>
      </c>
      <c r="I29" s="51">
        <v>3430</v>
      </c>
      <c r="J29" s="19"/>
      <c r="K29" s="19"/>
      <c r="L29" s="19"/>
      <c r="M29" s="20"/>
    </row>
    <row r="30" spans="1:13" x14ac:dyDescent="0.2">
      <c r="A30" s="7" t="s">
        <v>41</v>
      </c>
      <c r="B30" s="19">
        <v>42</v>
      </c>
      <c r="C30" s="19">
        <v>25</v>
      </c>
      <c r="D30" s="19">
        <v>60</v>
      </c>
      <c r="E30" s="51">
        <v>127</v>
      </c>
      <c r="F30" s="19">
        <v>111</v>
      </c>
      <c r="G30" s="19">
        <v>131</v>
      </c>
      <c r="H30" s="19">
        <v>187</v>
      </c>
      <c r="I30" s="51">
        <v>429</v>
      </c>
      <c r="J30" s="19"/>
      <c r="K30" s="19"/>
      <c r="L30" s="19"/>
      <c r="M30" s="20"/>
    </row>
    <row r="31" spans="1:13" x14ac:dyDescent="0.2">
      <c r="A31" s="7" t="s">
        <v>60</v>
      </c>
      <c r="B31" s="19">
        <v>59</v>
      </c>
      <c r="C31" s="19">
        <v>38</v>
      </c>
      <c r="D31" s="19">
        <v>149</v>
      </c>
      <c r="E31" s="51">
        <v>246</v>
      </c>
      <c r="F31" s="19">
        <v>167</v>
      </c>
      <c r="G31" s="19">
        <v>275</v>
      </c>
      <c r="H31" s="19">
        <v>695</v>
      </c>
      <c r="I31" s="51">
        <v>1137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95</v>
      </c>
      <c r="C32" s="9">
        <v>218</v>
      </c>
      <c r="D32" s="9">
        <v>865</v>
      </c>
      <c r="E32" s="56">
        <v>1178</v>
      </c>
      <c r="F32" s="9">
        <v>302</v>
      </c>
      <c r="G32" s="9">
        <v>3214</v>
      </c>
      <c r="H32" s="9">
        <v>3985</v>
      </c>
      <c r="I32" s="56">
        <v>7501</v>
      </c>
      <c r="J32" s="9"/>
      <c r="K32" s="9"/>
      <c r="L32" s="9"/>
      <c r="M32" s="12"/>
    </row>
    <row r="33" spans="1:13" x14ac:dyDescent="0.2">
      <c r="A33" s="7" t="s">
        <v>31</v>
      </c>
      <c r="B33" s="19">
        <v>13</v>
      </c>
      <c r="C33" s="19">
        <v>30</v>
      </c>
      <c r="D33" s="19">
        <v>126</v>
      </c>
      <c r="E33" s="51">
        <v>169</v>
      </c>
      <c r="F33" s="19">
        <v>63</v>
      </c>
      <c r="G33" s="19">
        <v>860</v>
      </c>
      <c r="H33" s="19">
        <v>529</v>
      </c>
      <c r="I33" s="51">
        <v>1452</v>
      </c>
      <c r="J33" s="19"/>
      <c r="K33" s="19"/>
      <c r="L33" s="19"/>
      <c r="M33" s="20"/>
    </row>
    <row r="34" spans="1:13" x14ac:dyDescent="0.2">
      <c r="A34" s="7" t="s">
        <v>32</v>
      </c>
      <c r="B34" s="19">
        <v>18</v>
      </c>
      <c r="C34" s="19">
        <v>57</v>
      </c>
      <c r="D34" s="19">
        <v>262</v>
      </c>
      <c r="E34" s="51">
        <v>337</v>
      </c>
      <c r="F34" s="19">
        <v>58</v>
      </c>
      <c r="G34" s="19">
        <v>1447</v>
      </c>
      <c r="H34" s="19">
        <v>1466</v>
      </c>
      <c r="I34" s="51">
        <v>2971</v>
      </c>
      <c r="J34" s="19"/>
      <c r="K34" s="19"/>
      <c r="L34" s="19"/>
      <c r="M34" s="20"/>
    </row>
    <row r="35" spans="1:13" x14ac:dyDescent="0.2">
      <c r="A35" s="7" t="s">
        <v>33</v>
      </c>
      <c r="B35" s="19">
        <v>8</v>
      </c>
      <c r="C35" s="19">
        <v>19</v>
      </c>
      <c r="D35" s="19">
        <v>47</v>
      </c>
      <c r="E35" s="51">
        <v>74</v>
      </c>
      <c r="F35" s="19">
        <v>16</v>
      </c>
      <c r="G35" s="19">
        <v>201</v>
      </c>
      <c r="H35" s="19">
        <v>116</v>
      </c>
      <c r="I35" s="51">
        <v>333</v>
      </c>
      <c r="J35" s="19"/>
      <c r="K35" s="19"/>
      <c r="L35" s="19"/>
      <c r="M35" s="20"/>
    </row>
    <row r="36" spans="1:13" x14ac:dyDescent="0.2">
      <c r="A36" s="7" t="s">
        <v>34</v>
      </c>
      <c r="B36" s="19">
        <v>9</v>
      </c>
      <c r="C36" s="19">
        <v>33</v>
      </c>
      <c r="D36" s="19">
        <v>69</v>
      </c>
      <c r="E36" s="51">
        <v>111</v>
      </c>
      <c r="F36" s="19">
        <v>31</v>
      </c>
      <c r="G36" s="19">
        <v>162</v>
      </c>
      <c r="H36" s="19">
        <v>201</v>
      </c>
      <c r="I36" s="51">
        <v>394</v>
      </c>
      <c r="J36" s="19"/>
      <c r="K36" s="19"/>
      <c r="L36" s="19"/>
      <c r="M36" s="20"/>
    </row>
    <row r="37" spans="1:13" x14ac:dyDescent="0.2">
      <c r="A37" s="7" t="s">
        <v>35</v>
      </c>
      <c r="B37" s="19">
        <v>21</v>
      </c>
      <c r="C37" s="19">
        <v>41</v>
      </c>
      <c r="D37" s="19">
        <v>240</v>
      </c>
      <c r="E37" s="51">
        <v>302</v>
      </c>
      <c r="F37" s="19">
        <v>56</v>
      </c>
      <c r="G37" s="19">
        <v>338</v>
      </c>
      <c r="H37" s="19">
        <v>1339</v>
      </c>
      <c r="I37" s="51">
        <v>1733</v>
      </c>
      <c r="J37" s="19"/>
      <c r="K37" s="19"/>
      <c r="L37" s="19"/>
      <c r="M37" s="20"/>
    </row>
    <row r="38" spans="1:13" x14ac:dyDescent="0.2">
      <c r="A38" s="7" t="s">
        <v>36</v>
      </c>
      <c r="B38" s="19">
        <v>11</v>
      </c>
      <c r="C38" s="19">
        <v>15</v>
      </c>
      <c r="D38" s="19">
        <v>58</v>
      </c>
      <c r="E38" s="51">
        <v>84</v>
      </c>
      <c r="F38" s="19">
        <v>38</v>
      </c>
      <c r="G38" s="19">
        <v>68</v>
      </c>
      <c r="H38" s="19">
        <v>151</v>
      </c>
      <c r="I38" s="51">
        <v>257</v>
      </c>
      <c r="J38" s="19"/>
      <c r="K38" s="19"/>
      <c r="L38" s="19"/>
      <c r="M38" s="20"/>
    </row>
    <row r="39" spans="1:13" x14ac:dyDescent="0.2">
      <c r="A39" s="7" t="s">
        <v>37</v>
      </c>
      <c r="B39" s="19">
        <v>15</v>
      </c>
      <c r="C39" s="19">
        <v>23</v>
      </c>
      <c r="D39" s="19">
        <v>63</v>
      </c>
      <c r="E39" s="51">
        <v>101</v>
      </c>
      <c r="F39" s="19">
        <v>40</v>
      </c>
      <c r="G39" s="19">
        <v>138</v>
      </c>
      <c r="H39" s="19">
        <v>183</v>
      </c>
      <c r="I39" s="51">
        <v>361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265</v>
      </c>
      <c r="C40" s="9">
        <v>340</v>
      </c>
      <c r="D40" s="9">
        <v>1218</v>
      </c>
      <c r="E40" s="56">
        <v>1823</v>
      </c>
      <c r="F40" s="9">
        <v>846</v>
      </c>
      <c r="G40" s="9">
        <v>3872</v>
      </c>
      <c r="H40" s="9">
        <v>6553</v>
      </c>
      <c r="I40" s="56">
        <v>11271</v>
      </c>
      <c r="J40" s="9"/>
      <c r="K40" s="9"/>
      <c r="L40" s="9"/>
      <c r="M40" s="12"/>
    </row>
    <row r="41" spans="1:13" x14ac:dyDescent="0.2">
      <c r="A41" s="7" t="s">
        <v>71</v>
      </c>
      <c r="B41" s="19">
        <v>25</v>
      </c>
      <c r="C41" s="19">
        <v>51</v>
      </c>
      <c r="D41" s="19">
        <v>120</v>
      </c>
      <c r="E41" s="51">
        <v>196</v>
      </c>
      <c r="F41" s="19">
        <v>71</v>
      </c>
      <c r="G41" s="19">
        <v>595</v>
      </c>
      <c r="H41" s="19">
        <v>391</v>
      </c>
      <c r="I41" s="51">
        <v>1057</v>
      </c>
      <c r="J41" s="19"/>
      <c r="K41" s="19"/>
      <c r="L41" s="19"/>
      <c r="M41" s="20"/>
    </row>
    <row r="42" spans="1:13" x14ac:dyDescent="0.2">
      <c r="A42" s="7" t="s">
        <v>72</v>
      </c>
      <c r="B42" s="19">
        <v>17</v>
      </c>
      <c r="C42" s="19">
        <v>38</v>
      </c>
      <c r="D42" s="19">
        <v>82</v>
      </c>
      <c r="E42" s="51">
        <v>137</v>
      </c>
      <c r="F42" s="19">
        <v>57</v>
      </c>
      <c r="G42" s="19">
        <v>320</v>
      </c>
      <c r="H42" s="19">
        <v>320</v>
      </c>
      <c r="I42" s="51">
        <v>697</v>
      </c>
      <c r="J42" s="19"/>
      <c r="K42" s="19"/>
      <c r="L42" s="19"/>
      <c r="M42" s="20"/>
    </row>
    <row r="43" spans="1:13" x14ac:dyDescent="0.2">
      <c r="A43" s="7" t="s">
        <v>73</v>
      </c>
      <c r="B43" s="19">
        <v>25</v>
      </c>
      <c r="C43" s="19">
        <v>41</v>
      </c>
      <c r="D43" s="19">
        <v>165</v>
      </c>
      <c r="E43" s="51">
        <v>231</v>
      </c>
      <c r="F43" s="19">
        <v>72</v>
      </c>
      <c r="G43" s="19">
        <v>240</v>
      </c>
      <c r="H43" s="19">
        <v>810</v>
      </c>
      <c r="I43" s="51">
        <v>1122</v>
      </c>
      <c r="J43" s="19"/>
      <c r="K43" s="19"/>
      <c r="L43" s="19"/>
      <c r="M43" s="20"/>
    </row>
    <row r="44" spans="1:13" x14ac:dyDescent="0.2">
      <c r="A44" s="7" t="s">
        <v>74</v>
      </c>
      <c r="B44" s="19">
        <v>26</v>
      </c>
      <c r="C44" s="19">
        <v>5</v>
      </c>
      <c r="D44" s="19">
        <v>25</v>
      </c>
      <c r="E44" s="51">
        <v>56</v>
      </c>
      <c r="F44" s="19">
        <v>91</v>
      </c>
      <c r="G44" s="19">
        <v>7</v>
      </c>
      <c r="H44" s="19">
        <v>66</v>
      </c>
      <c r="I44" s="51">
        <v>164</v>
      </c>
      <c r="J44" s="19"/>
      <c r="K44" s="19"/>
      <c r="L44" s="19"/>
      <c r="M44" s="20"/>
    </row>
    <row r="45" spans="1:13" x14ac:dyDescent="0.2">
      <c r="A45" s="7" t="s">
        <v>75</v>
      </c>
      <c r="B45" s="19">
        <v>36</v>
      </c>
      <c r="C45" s="19">
        <v>10</v>
      </c>
      <c r="D45" s="19">
        <v>42</v>
      </c>
      <c r="E45" s="51">
        <v>88</v>
      </c>
      <c r="F45" s="19">
        <v>120</v>
      </c>
      <c r="G45" s="19">
        <v>21</v>
      </c>
      <c r="H45" s="19">
        <v>220</v>
      </c>
      <c r="I45" s="51">
        <v>361</v>
      </c>
      <c r="J45" s="19"/>
      <c r="K45" s="19"/>
      <c r="L45" s="19"/>
      <c r="M45" s="20"/>
    </row>
    <row r="46" spans="1:13" x14ac:dyDescent="0.2">
      <c r="A46" s="7" t="s">
        <v>76</v>
      </c>
      <c r="B46" s="19">
        <v>58</v>
      </c>
      <c r="C46" s="19">
        <v>51</v>
      </c>
      <c r="D46" s="19">
        <v>203</v>
      </c>
      <c r="E46" s="51">
        <v>312</v>
      </c>
      <c r="F46" s="19">
        <v>177</v>
      </c>
      <c r="G46" s="19">
        <v>471</v>
      </c>
      <c r="H46" s="19">
        <v>956</v>
      </c>
      <c r="I46" s="51">
        <v>1604</v>
      </c>
      <c r="J46" s="19"/>
      <c r="K46" s="19"/>
      <c r="L46" s="19"/>
      <c r="M46" s="20"/>
    </row>
    <row r="47" spans="1:13" x14ac:dyDescent="0.2">
      <c r="A47" s="7" t="s">
        <v>77</v>
      </c>
      <c r="B47" s="19">
        <v>41</v>
      </c>
      <c r="C47" s="19">
        <v>37</v>
      </c>
      <c r="D47" s="19">
        <v>148</v>
      </c>
      <c r="E47" s="51">
        <v>226</v>
      </c>
      <c r="F47" s="19">
        <v>134</v>
      </c>
      <c r="G47" s="19">
        <v>279</v>
      </c>
      <c r="H47" s="19">
        <v>437</v>
      </c>
      <c r="I47" s="51">
        <v>850</v>
      </c>
      <c r="J47" s="19"/>
      <c r="K47" s="19"/>
      <c r="L47" s="19"/>
      <c r="M47" s="20"/>
    </row>
    <row r="48" spans="1:13" x14ac:dyDescent="0.2">
      <c r="A48" s="7" t="s">
        <v>78</v>
      </c>
      <c r="B48" s="19">
        <v>37</v>
      </c>
      <c r="C48" s="19">
        <v>107</v>
      </c>
      <c r="D48" s="19">
        <v>433</v>
      </c>
      <c r="E48" s="51">
        <v>577</v>
      </c>
      <c r="F48" s="19">
        <v>124</v>
      </c>
      <c r="G48" s="19">
        <v>1939</v>
      </c>
      <c r="H48" s="19">
        <v>3353</v>
      </c>
      <c r="I48" s="51">
        <v>5416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120</v>
      </c>
      <c r="C49" s="9">
        <v>302</v>
      </c>
      <c r="D49" s="9">
        <v>2077</v>
      </c>
      <c r="E49" s="56">
        <v>2499</v>
      </c>
      <c r="F49" s="9">
        <v>373</v>
      </c>
      <c r="G49" s="9">
        <v>3081</v>
      </c>
      <c r="H49" s="9">
        <v>14273</v>
      </c>
      <c r="I49" s="56">
        <v>17727</v>
      </c>
      <c r="J49" s="9"/>
      <c r="K49" s="9"/>
      <c r="L49" s="9"/>
      <c r="M49" s="12"/>
    </row>
    <row r="50" spans="1:13" x14ac:dyDescent="0.2">
      <c r="A50" s="7" t="s">
        <v>42</v>
      </c>
      <c r="B50" s="19">
        <v>7</v>
      </c>
      <c r="C50" s="19">
        <v>8</v>
      </c>
      <c r="D50" s="19">
        <v>47</v>
      </c>
      <c r="E50" s="51">
        <v>62</v>
      </c>
      <c r="F50" s="19">
        <v>22</v>
      </c>
      <c r="G50" s="19">
        <v>154</v>
      </c>
      <c r="H50" s="19">
        <v>199</v>
      </c>
      <c r="I50" s="51">
        <v>375</v>
      </c>
      <c r="J50" s="19"/>
      <c r="K50" s="19"/>
      <c r="L50" s="19"/>
      <c r="M50" s="20"/>
    </row>
    <row r="51" spans="1:13" x14ac:dyDescent="0.2">
      <c r="A51" s="7" t="s">
        <v>43</v>
      </c>
      <c r="B51" s="19">
        <v>8</v>
      </c>
      <c r="C51" s="19">
        <v>27</v>
      </c>
      <c r="D51" s="19">
        <v>120</v>
      </c>
      <c r="E51" s="51">
        <v>155</v>
      </c>
      <c r="F51" s="19">
        <v>20</v>
      </c>
      <c r="G51" s="19">
        <v>200</v>
      </c>
      <c r="H51" s="19">
        <v>662</v>
      </c>
      <c r="I51" s="51">
        <v>882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>
        <v>4</v>
      </c>
      <c r="D52" s="19">
        <v>15</v>
      </c>
      <c r="E52" s="51">
        <v>24</v>
      </c>
      <c r="F52" s="19">
        <v>20</v>
      </c>
      <c r="G52" s="19">
        <v>30</v>
      </c>
      <c r="H52" s="19">
        <v>39</v>
      </c>
      <c r="I52" s="51">
        <v>89</v>
      </c>
      <c r="J52" s="19"/>
      <c r="K52" s="19"/>
      <c r="L52" s="19"/>
      <c r="M52" s="20"/>
    </row>
    <row r="53" spans="1:13" x14ac:dyDescent="0.2">
      <c r="A53" s="7" t="s">
        <v>45</v>
      </c>
      <c r="B53" s="19">
        <v>4</v>
      </c>
      <c r="C53" s="19">
        <v>27</v>
      </c>
      <c r="D53" s="19">
        <v>208</v>
      </c>
      <c r="E53" s="51">
        <v>239</v>
      </c>
      <c r="F53" s="19">
        <v>16</v>
      </c>
      <c r="G53" s="19">
        <v>357</v>
      </c>
      <c r="H53" s="19">
        <v>1501</v>
      </c>
      <c r="I53" s="51">
        <v>1874</v>
      </c>
      <c r="J53" s="19"/>
      <c r="K53" s="19"/>
      <c r="L53" s="19"/>
      <c r="M53" s="20"/>
    </row>
    <row r="54" spans="1:13" x14ac:dyDescent="0.2">
      <c r="A54" s="7" t="s">
        <v>94</v>
      </c>
      <c r="B54" s="19">
        <v>10</v>
      </c>
      <c r="C54" s="19">
        <v>12</v>
      </c>
      <c r="D54" s="19">
        <v>61</v>
      </c>
      <c r="E54" s="51">
        <v>83</v>
      </c>
      <c r="F54" s="19">
        <v>20</v>
      </c>
      <c r="G54" s="19">
        <v>67</v>
      </c>
      <c r="H54" s="19">
        <v>160</v>
      </c>
      <c r="I54" s="51">
        <v>247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48</v>
      </c>
      <c r="D55" s="19">
        <v>327</v>
      </c>
      <c r="E55" s="51">
        <v>383</v>
      </c>
      <c r="F55" s="19">
        <v>21</v>
      </c>
      <c r="G55" s="19">
        <v>491</v>
      </c>
      <c r="H55" s="19">
        <v>2306</v>
      </c>
      <c r="I55" s="51">
        <v>2818</v>
      </c>
      <c r="J55" s="19"/>
      <c r="K55" s="19"/>
      <c r="L55" s="19"/>
      <c r="M55" s="20"/>
    </row>
    <row r="56" spans="1:13" x14ac:dyDescent="0.2">
      <c r="A56" s="7" t="s">
        <v>96</v>
      </c>
      <c r="B56" s="19">
        <v>7</v>
      </c>
      <c r="C56" s="19">
        <v>68</v>
      </c>
      <c r="D56" s="19">
        <v>779</v>
      </c>
      <c r="E56" s="51">
        <v>854</v>
      </c>
      <c r="F56" s="19">
        <v>17</v>
      </c>
      <c r="G56" s="19">
        <v>1014</v>
      </c>
      <c r="H56" s="19">
        <v>6557</v>
      </c>
      <c r="I56" s="51">
        <v>7588</v>
      </c>
      <c r="J56" s="19"/>
      <c r="K56" s="19"/>
      <c r="L56" s="19"/>
      <c r="M56" s="20"/>
    </row>
    <row r="57" spans="1:13" x14ac:dyDescent="0.2">
      <c r="A57" s="7" t="s">
        <v>47</v>
      </c>
      <c r="B57" s="19">
        <v>19</v>
      </c>
      <c r="C57" s="19">
        <v>8</v>
      </c>
      <c r="D57" s="19">
        <v>54</v>
      </c>
      <c r="E57" s="51">
        <v>81</v>
      </c>
      <c r="F57" s="19">
        <v>53</v>
      </c>
      <c r="G57" s="19">
        <v>70</v>
      </c>
      <c r="H57" s="19">
        <v>157</v>
      </c>
      <c r="I57" s="51">
        <v>280</v>
      </c>
      <c r="J57" s="19"/>
      <c r="K57" s="19"/>
      <c r="L57" s="19"/>
      <c r="M57" s="20"/>
    </row>
    <row r="58" spans="1:13" x14ac:dyDescent="0.2">
      <c r="A58" s="7" t="s">
        <v>97</v>
      </c>
      <c r="B58" s="19">
        <v>9</v>
      </c>
      <c r="C58" s="19">
        <v>18</v>
      </c>
      <c r="D58" s="19">
        <v>80</v>
      </c>
      <c r="E58" s="51">
        <v>107</v>
      </c>
      <c r="F58" s="19">
        <v>28</v>
      </c>
      <c r="G58" s="19">
        <v>151</v>
      </c>
      <c r="H58" s="19">
        <v>730</v>
      </c>
      <c r="I58" s="51">
        <v>909</v>
      </c>
      <c r="J58" s="19"/>
      <c r="K58" s="19"/>
      <c r="L58" s="19"/>
      <c r="M58" s="20"/>
    </row>
    <row r="59" spans="1:13" x14ac:dyDescent="0.2">
      <c r="A59" s="7" t="s">
        <v>48</v>
      </c>
      <c r="B59" s="19">
        <v>6</v>
      </c>
      <c r="C59" s="19">
        <v>15</v>
      </c>
      <c r="D59" s="19">
        <v>122</v>
      </c>
      <c r="E59" s="51">
        <v>143</v>
      </c>
      <c r="F59" s="19">
        <v>17</v>
      </c>
      <c r="G59" s="19">
        <v>94</v>
      </c>
      <c r="H59" s="19">
        <v>770</v>
      </c>
      <c r="I59" s="51">
        <v>881</v>
      </c>
      <c r="J59" s="19"/>
      <c r="K59" s="19"/>
      <c r="L59" s="19"/>
      <c r="M59" s="20"/>
    </row>
    <row r="60" spans="1:13" x14ac:dyDescent="0.2">
      <c r="A60" s="7" t="s">
        <v>49</v>
      </c>
      <c r="B60" s="19">
        <v>9</v>
      </c>
      <c r="C60" s="19">
        <v>22</v>
      </c>
      <c r="D60" s="19">
        <v>127</v>
      </c>
      <c r="E60" s="51">
        <v>158</v>
      </c>
      <c r="F60" s="19">
        <v>38</v>
      </c>
      <c r="G60" s="19">
        <v>141</v>
      </c>
      <c r="H60" s="19">
        <v>682</v>
      </c>
      <c r="I60" s="51">
        <v>861</v>
      </c>
      <c r="J60" s="19"/>
      <c r="K60" s="19"/>
      <c r="L60" s="19"/>
      <c r="M60" s="20"/>
    </row>
    <row r="61" spans="1:13" x14ac:dyDescent="0.2">
      <c r="A61" s="7" t="s">
        <v>98</v>
      </c>
      <c r="B61" s="19">
        <v>28</v>
      </c>
      <c r="C61" s="19">
        <v>45</v>
      </c>
      <c r="D61" s="19">
        <v>137</v>
      </c>
      <c r="E61" s="51">
        <v>210</v>
      </c>
      <c r="F61" s="19">
        <v>101</v>
      </c>
      <c r="G61" s="19">
        <v>312</v>
      </c>
      <c r="H61" s="19">
        <v>510</v>
      </c>
      <c r="I61" s="51">
        <v>923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126</v>
      </c>
      <c r="C62" s="9">
        <v>159</v>
      </c>
      <c r="D62" s="9">
        <v>592</v>
      </c>
      <c r="E62" s="56">
        <v>877</v>
      </c>
      <c r="F62" s="9">
        <v>300</v>
      </c>
      <c r="G62" s="9">
        <v>1240</v>
      </c>
      <c r="H62" s="9">
        <v>1752</v>
      </c>
      <c r="I62" s="56">
        <v>3292</v>
      </c>
      <c r="J62" s="9"/>
      <c r="K62" s="9"/>
      <c r="L62" s="9"/>
      <c r="M62" s="12"/>
    </row>
    <row r="63" spans="1:13" x14ac:dyDescent="0.2">
      <c r="A63" s="7" t="s">
        <v>50</v>
      </c>
      <c r="B63" s="19">
        <v>5</v>
      </c>
      <c r="C63" s="19">
        <v>0</v>
      </c>
      <c r="D63" s="19">
        <v>5</v>
      </c>
      <c r="E63" s="51">
        <v>10</v>
      </c>
      <c r="F63" s="19">
        <v>15</v>
      </c>
      <c r="G63" s="19">
        <v>0</v>
      </c>
      <c r="H63" s="19">
        <v>15</v>
      </c>
      <c r="I63" s="51">
        <v>30</v>
      </c>
      <c r="J63" s="19"/>
      <c r="K63" s="19"/>
      <c r="L63" s="19"/>
      <c r="M63" s="20"/>
    </row>
    <row r="64" spans="1:13" x14ac:dyDescent="0.2">
      <c r="A64" s="7" t="s">
        <v>51</v>
      </c>
      <c r="B64" s="19">
        <v>0</v>
      </c>
      <c r="C64" s="19">
        <v>7</v>
      </c>
      <c r="D64" s="19">
        <v>11</v>
      </c>
      <c r="E64" s="51">
        <v>18</v>
      </c>
      <c r="F64" s="19">
        <v>0</v>
      </c>
      <c r="G64" s="19">
        <v>10</v>
      </c>
      <c r="H64" s="19">
        <v>36</v>
      </c>
      <c r="I64" s="51">
        <v>46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 t="s">
        <v>206</v>
      </c>
      <c r="D65" s="19">
        <v>9</v>
      </c>
      <c r="E65" s="51">
        <v>15</v>
      </c>
      <c r="F65" s="19" t="s">
        <v>206</v>
      </c>
      <c r="G65" s="19" t="s">
        <v>206</v>
      </c>
      <c r="H65" s="19">
        <v>17</v>
      </c>
      <c r="I65" s="51">
        <v>25</v>
      </c>
      <c r="J65" s="19"/>
      <c r="K65" s="19"/>
      <c r="L65" s="19"/>
      <c r="M65" s="20"/>
    </row>
    <row r="66" spans="1:13" x14ac:dyDescent="0.2">
      <c r="A66" s="7" t="s">
        <v>53</v>
      </c>
      <c r="B66" s="19">
        <v>4</v>
      </c>
      <c r="C66" s="19">
        <v>0</v>
      </c>
      <c r="D66" s="19">
        <v>12</v>
      </c>
      <c r="E66" s="51">
        <v>16</v>
      </c>
      <c r="F66" s="19">
        <v>5</v>
      </c>
      <c r="G66" s="19">
        <v>0</v>
      </c>
      <c r="H66" s="19">
        <v>15</v>
      </c>
      <c r="I66" s="51">
        <v>20</v>
      </c>
      <c r="J66" s="19"/>
      <c r="K66" s="19"/>
      <c r="L66" s="19"/>
      <c r="M66" s="20"/>
    </row>
    <row r="67" spans="1:13" x14ac:dyDescent="0.2">
      <c r="A67" s="7" t="s">
        <v>54</v>
      </c>
      <c r="B67" s="19">
        <v>18</v>
      </c>
      <c r="C67" s="19">
        <v>22</v>
      </c>
      <c r="D67" s="19">
        <v>40</v>
      </c>
      <c r="E67" s="51">
        <v>80</v>
      </c>
      <c r="F67" s="19">
        <v>41</v>
      </c>
      <c r="G67" s="19">
        <v>71</v>
      </c>
      <c r="H67" s="19">
        <v>90</v>
      </c>
      <c r="I67" s="51">
        <v>202</v>
      </c>
      <c r="J67" s="19"/>
      <c r="K67" s="19"/>
      <c r="L67" s="19"/>
      <c r="M67" s="20"/>
    </row>
    <row r="68" spans="1:13" x14ac:dyDescent="0.2">
      <c r="A68" s="7" t="s">
        <v>55</v>
      </c>
      <c r="B68" s="19">
        <v>16</v>
      </c>
      <c r="C68" s="19">
        <v>20</v>
      </c>
      <c r="D68" s="19">
        <v>103</v>
      </c>
      <c r="E68" s="51">
        <v>139</v>
      </c>
      <c r="F68" s="19">
        <v>44</v>
      </c>
      <c r="G68" s="19">
        <v>152</v>
      </c>
      <c r="H68" s="19">
        <v>359</v>
      </c>
      <c r="I68" s="51">
        <v>555</v>
      </c>
      <c r="J68" s="19"/>
      <c r="K68" s="19"/>
      <c r="L68" s="19"/>
      <c r="M68" s="20"/>
    </row>
    <row r="69" spans="1:13" x14ac:dyDescent="0.2">
      <c r="A69" s="7" t="s">
        <v>56</v>
      </c>
      <c r="B69" s="19">
        <v>5</v>
      </c>
      <c r="C69" s="19">
        <v>10</v>
      </c>
      <c r="D69" s="19">
        <v>18</v>
      </c>
      <c r="E69" s="51">
        <v>33</v>
      </c>
      <c r="F69" s="19">
        <v>16</v>
      </c>
      <c r="G69" s="19">
        <v>80</v>
      </c>
      <c r="H69" s="19">
        <v>43</v>
      </c>
      <c r="I69" s="51">
        <v>139</v>
      </c>
      <c r="J69" s="19"/>
      <c r="K69" s="19"/>
      <c r="L69" s="19"/>
      <c r="M69" s="20"/>
    </row>
    <row r="70" spans="1:13" x14ac:dyDescent="0.2">
      <c r="A70" s="7" t="s">
        <v>57</v>
      </c>
      <c r="B70" s="19">
        <v>9</v>
      </c>
      <c r="C70" s="19">
        <v>10</v>
      </c>
      <c r="D70" s="19">
        <v>29</v>
      </c>
      <c r="E70" s="51">
        <v>48</v>
      </c>
      <c r="F70" s="19">
        <v>27</v>
      </c>
      <c r="G70" s="19">
        <v>52</v>
      </c>
      <c r="H70" s="19">
        <v>118</v>
      </c>
      <c r="I70" s="51">
        <v>197</v>
      </c>
      <c r="J70" s="19"/>
      <c r="K70" s="19"/>
      <c r="L70" s="19"/>
      <c r="M70" s="20"/>
    </row>
    <row r="71" spans="1:13" x14ac:dyDescent="0.2">
      <c r="A71" s="7" t="s">
        <v>58</v>
      </c>
      <c r="B71" s="19">
        <v>16</v>
      </c>
      <c r="C71" s="19">
        <v>29</v>
      </c>
      <c r="D71" s="19">
        <v>105</v>
      </c>
      <c r="E71" s="51">
        <v>150</v>
      </c>
      <c r="F71" s="19">
        <v>39</v>
      </c>
      <c r="G71" s="19">
        <v>384</v>
      </c>
      <c r="H71" s="19">
        <v>383</v>
      </c>
      <c r="I71" s="51">
        <v>806</v>
      </c>
      <c r="J71" s="19"/>
      <c r="K71" s="19"/>
      <c r="L71" s="19"/>
      <c r="M71" s="20"/>
    </row>
    <row r="72" spans="1:13" x14ac:dyDescent="0.2">
      <c r="A72" s="7" t="s">
        <v>99</v>
      </c>
      <c r="B72" s="19">
        <v>19</v>
      </c>
      <c r="C72" s="19">
        <v>30</v>
      </c>
      <c r="D72" s="19">
        <v>209</v>
      </c>
      <c r="E72" s="51">
        <v>258</v>
      </c>
      <c r="F72" s="19">
        <v>39</v>
      </c>
      <c r="G72" s="19">
        <v>109</v>
      </c>
      <c r="H72" s="19">
        <v>586</v>
      </c>
      <c r="I72" s="51">
        <v>734</v>
      </c>
      <c r="J72" s="19"/>
      <c r="K72" s="19"/>
      <c r="L72" s="19"/>
      <c r="M72" s="20"/>
    </row>
    <row r="73" spans="1:13" x14ac:dyDescent="0.2">
      <c r="A73" s="7" t="s">
        <v>59</v>
      </c>
      <c r="B73" s="19">
        <v>14</v>
      </c>
      <c r="C73" s="19">
        <v>21</v>
      </c>
      <c r="D73" s="19">
        <v>41</v>
      </c>
      <c r="E73" s="51">
        <v>76</v>
      </c>
      <c r="F73" s="19">
        <v>29</v>
      </c>
      <c r="G73" s="19">
        <v>291</v>
      </c>
      <c r="H73" s="19">
        <v>74</v>
      </c>
      <c r="I73" s="51">
        <v>394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17</v>
      </c>
      <c r="C74" s="19">
        <v>7</v>
      </c>
      <c r="D74" s="19">
        <v>10</v>
      </c>
      <c r="E74" s="51">
        <v>34</v>
      </c>
      <c r="F74" s="19">
        <v>40</v>
      </c>
      <c r="G74" s="19">
        <v>88</v>
      </c>
      <c r="H74" s="19">
        <v>16</v>
      </c>
      <c r="I74" s="51">
        <v>144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150</v>
      </c>
      <c r="C75" s="9">
        <v>485</v>
      </c>
      <c r="D75" s="9">
        <v>3761</v>
      </c>
      <c r="E75" s="56">
        <v>4396</v>
      </c>
      <c r="F75" s="9">
        <v>452</v>
      </c>
      <c r="G75" s="9">
        <v>4497</v>
      </c>
      <c r="H75" s="9">
        <v>30840</v>
      </c>
      <c r="I75" s="56">
        <v>35789</v>
      </c>
      <c r="J75" s="9"/>
      <c r="K75" s="9"/>
      <c r="L75" s="9"/>
      <c r="M75" s="12"/>
    </row>
    <row r="76" spans="1:13" x14ac:dyDescent="0.2">
      <c r="A76" s="7" t="s">
        <v>67</v>
      </c>
      <c r="B76" s="19">
        <v>49</v>
      </c>
      <c r="C76" s="19">
        <v>394</v>
      </c>
      <c r="D76" s="19">
        <v>3260</v>
      </c>
      <c r="E76" s="51">
        <v>3703</v>
      </c>
      <c r="F76" s="19">
        <v>187</v>
      </c>
      <c r="G76" s="19">
        <v>3963</v>
      </c>
      <c r="H76" s="19">
        <v>27780</v>
      </c>
      <c r="I76" s="51">
        <v>31930</v>
      </c>
      <c r="J76" s="19"/>
      <c r="K76" s="19"/>
      <c r="L76" s="19"/>
      <c r="M76" s="20"/>
    </row>
    <row r="77" spans="1:13" x14ac:dyDescent="0.2">
      <c r="A77" s="7" t="s">
        <v>68</v>
      </c>
      <c r="B77" s="19">
        <v>37</v>
      </c>
      <c r="C77" s="19">
        <v>34</v>
      </c>
      <c r="D77" s="19">
        <v>118</v>
      </c>
      <c r="E77" s="51">
        <v>189</v>
      </c>
      <c r="F77" s="19">
        <v>107</v>
      </c>
      <c r="G77" s="19">
        <v>193</v>
      </c>
      <c r="H77" s="19">
        <v>467</v>
      </c>
      <c r="I77" s="51">
        <v>767</v>
      </c>
      <c r="J77" s="19"/>
      <c r="K77" s="19"/>
      <c r="L77" s="19"/>
      <c r="M77" s="20"/>
    </row>
    <row r="78" spans="1:13" x14ac:dyDescent="0.2">
      <c r="A78" s="7" t="s">
        <v>69</v>
      </c>
      <c r="B78" s="19">
        <v>55</v>
      </c>
      <c r="C78" s="19">
        <v>52</v>
      </c>
      <c r="D78" s="19">
        <v>358</v>
      </c>
      <c r="E78" s="51">
        <v>465</v>
      </c>
      <c r="F78" s="19">
        <v>139</v>
      </c>
      <c r="G78" s="19">
        <v>328</v>
      </c>
      <c r="H78" s="19">
        <v>2509</v>
      </c>
      <c r="I78" s="51">
        <v>2976</v>
      </c>
      <c r="J78" s="19"/>
      <c r="K78" s="19"/>
      <c r="L78" s="19"/>
      <c r="M78" s="20"/>
    </row>
    <row r="79" spans="1:13" x14ac:dyDescent="0.2">
      <c r="A79" s="7" t="s">
        <v>70</v>
      </c>
      <c r="B79" s="19">
        <v>9</v>
      </c>
      <c r="C79" s="19">
        <v>5</v>
      </c>
      <c r="D79" s="19">
        <v>25</v>
      </c>
      <c r="E79" s="51">
        <v>39</v>
      </c>
      <c r="F79" s="19">
        <v>19</v>
      </c>
      <c r="G79" s="19">
        <v>13</v>
      </c>
      <c r="H79" s="19">
        <v>84</v>
      </c>
      <c r="I79" s="51">
        <v>116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499</v>
      </c>
      <c r="C80" s="9">
        <v>427</v>
      </c>
      <c r="D80" s="9">
        <v>1802</v>
      </c>
      <c r="E80" s="56">
        <v>2728</v>
      </c>
      <c r="F80" s="9">
        <v>1294</v>
      </c>
      <c r="G80" s="9">
        <v>3477</v>
      </c>
      <c r="H80" s="9">
        <v>11250</v>
      </c>
      <c r="I80" s="56">
        <v>16021</v>
      </c>
      <c r="J80" s="9"/>
      <c r="K80" s="9"/>
      <c r="L80" s="9"/>
      <c r="M80" s="12"/>
    </row>
    <row r="81" spans="1:13" x14ac:dyDescent="0.2">
      <c r="A81" s="7" t="s">
        <v>61</v>
      </c>
      <c r="B81" s="19">
        <v>82</v>
      </c>
      <c r="C81" s="19">
        <v>143</v>
      </c>
      <c r="D81" s="19">
        <v>928</v>
      </c>
      <c r="E81" s="51">
        <v>1153</v>
      </c>
      <c r="F81" s="19">
        <v>223</v>
      </c>
      <c r="G81" s="19">
        <v>1028</v>
      </c>
      <c r="H81" s="19">
        <v>7306</v>
      </c>
      <c r="I81" s="51">
        <v>8557</v>
      </c>
      <c r="J81" s="19"/>
      <c r="K81" s="19"/>
      <c r="L81" s="19"/>
      <c r="M81" s="20"/>
    </row>
    <row r="82" spans="1:13" x14ac:dyDescent="0.2">
      <c r="A82" s="7" t="s">
        <v>62</v>
      </c>
      <c r="B82" s="19">
        <v>22</v>
      </c>
      <c r="C82" s="19">
        <v>17</v>
      </c>
      <c r="D82" s="19">
        <v>19</v>
      </c>
      <c r="E82" s="51">
        <v>58</v>
      </c>
      <c r="F82" s="19">
        <v>91</v>
      </c>
      <c r="G82" s="19">
        <v>64</v>
      </c>
      <c r="H82" s="19">
        <v>61</v>
      </c>
      <c r="I82" s="51">
        <v>216</v>
      </c>
      <c r="J82" s="19"/>
      <c r="K82" s="19"/>
      <c r="L82" s="19"/>
      <c r="M82" s="20"/>
    </row>
    <row r="83" spans="1:13" x14ac:dyDescent="0.2">
      <c r="A83" s="7" t="s">
        <v>63</v>
      </c>
      <c r="B83" s="19">
        <v>19</v>
      </c>
      <c r="C83" s="19">
        <v>5</v>
      </c>
      <c r="D83" s="19">
        <v>7</v>
      </c>
      <c r="E83" s="51">
        <v>31</v>
      </c>
      <c r="F83" s="19">
        <v>52</v>
      </c>
      <c r="G83" s="19">
        <v>13</v>
      </c>
      <c r="H83" s="19">
        <v>15</v>
      </c>
      <c r="I83" s="51">
        <v>80</v>
      </c>
      <c r="J83" s="19"/>
      <c r="K83" s="19"/>
      <c r="L83" s="19"/>
      <c r="M83" s="20"/>
    </row>
    <row r="84" spans="1:13" x14ac:dyDescent="0.2">
      <c r="A84" s="7" t="s">
        <v>64</v>
      </c>
      <c r="B84" s="19">
        <v>30</v>
      </c>
      <c r="C84" s="19">
        <v>31</v>
      </c>
      <c r="D84" s="19">
        <v>49</v>
      </c>
      <c r="E84" s="51">
        <v>110</v>
      </c>
      <c r="F84" s="19">
        <v>71</v>
      </c>
      <c r="G84" s="19">
        <v>154</v>
      </c>
      <c r="H84" s="19">
        <v>178</v>
      </c>
      <c r="I84" s="51">
        <v>403</v>
      </c>
      <c r="J84" s="19"/>
      <c r="K84" s="19"/>
      <c r="L84" s="19"/>
      <c r="M84" s="20"/>
    </row>
    <row r="85" spans="1:13" x14ac:dyDescent="0.2">
      <c r="A85" s="7" t="s">
        <v>101</v>
      </c>
      <c r="B85" s="19">
        <v>86</v>
      </c>
      <c r="C85" s="19">
        <v>93</v>
      </c>
      <c r="D85" s="19">
        <v>348</v>
      </c>
      <c r="E85" s="51">
        <v>527</v>
      </c>
      <c r="F85" s="19">
        <v>218</v>
      </c>
      <c r="G85" s="19">
        <v>620</v>
      </c>
      <c r="H85" s="19">
        <v>1650</v>
      </c>
      <c r="I85" s="51">
        <v>2488</v>
      </c>
      <c r="J85" s="19"/>
      <c r="K85" s="19"/>
      <c r="L85" s="19"/>
      <c r="M85" s="20"/>
    </row>
    <row r="86" spans="1:13" x14ac:dyDescent="0.2">
      <c r="A86" s="7" t="s">
        <v>90</v>
      </c>
      <c r="B86" s="19">
        <v>15</v>
      </c>
      <c r="C86" s="19">
        <v>6</v>
      </c>
      <c r="D86" s="19">
        <v>9</v>
      </c>
      <c r="E86" s="51">
        <v>30</v>
      </c>
      <c r="F86" s="19">
        <v>26</v>
      </c>
      <c r="G86" s="19">
        <v>8</v>
      </c>
      <c r="H86" s="19">
        <v>41</v>
      </c>
      <c r="I86" s="51">
        <v>75</v>
      </c>
      <c r="J86" s="19"/>
      <c r="K86" s="19"/>
      <c r="L86" s="19"/>
      <c r="M86" s="20"/>
    </row>
    <row r="87" spans="1:13" x14ac:dyDescent="0.2">
      <c r="A87" s="7" t="s">
        <v>65</v>
      </c>
      <c r="B87" s="19">
        <v>15</v>
      </c>
      <c r="C87" s="19">
        <v>24</v>
      </c>
      <c r="D87" s="19">
        <v>75</v>
      </c>
      <c r="E87" s="51">
        <v>114</v>
      </c>
      <c r="F87" s="19">
        <v>38</v>
      </c>
      <c r="G87" s="19">
        <v>214</v>
      </c>
      <c r="H87" s="19">
        <v>306</v>
      </c>
      <c r="I87" s="51">
        <v>558</v>
      </c>
      <c r="J87" s="19"/>
      <c r="K87" s="19"/>
      <c r="L87" s="19"/>
      <c r="M87" s="20"/>
    </row>
    <row r="88" spans="1:13" x14ac:dyDescent="0.2">
      <c r="A88" s="7" t="s">
        <v>66</v>
      </c>
      <c r="B88" s="19">
        <v>90</v>
      </c>
      <c r="C88" s="19">
        <v>25</v>
      </c>
      <c r="D88" s="19">
        <v>81</v>
      </c>
      <c r="E88" s="51">
        <v>196</v>
      </c>
      <c r="F88" s="19">
        <v>221</v>
      </c>
      <c r="G88" s="19">
        <v>90</v>
      </c>
      <c r="H88" s="19">
        <v>208</v>
      </c>
      <c r="I88" s="51">
        <v>519</v>
      </c>
      <c r="J88" s="19"/>
      <c r="K88" s="19"/>
      <c r="L88" s="19"/>
      <c r="M88" s="20"/>
    </row>
    <row r="89" spans="1:13" x14ac:dyDescent="0.2">
      <c r="A89" s="7" t="s">
        <v>79</v>
      </c>
      <c r="B89" s="19">
        <v>49</v>
      </c>
      <c r="C89" s="19">
        <v>28</v>
      </c>
      <c r="D89" s="19">
        <v>109</v>
      </c>
      <c r="E89" s="51">
        <v>186</v>
      </c>
      <c r="F89" s="19">
        <v>127</v>
      </c>
      <c r="G89" s="19">
        <v>653</v>
      </c>
      <c r="H89" s="19">
        <v>370</v>
      </c>
      <c r="I89" s="51">
        <v>1150</v>
      </c>
      <c r="J89" s="19"/>
      <c r="K89" s="19"/>
      <c r="L89" s="19"/>
      <c r="M89" s="20"/>
    </row>
    <row r="90" spans="1:13" x14ac:dyDescent="0.2">
      <c r="A90" s="7" t="s">
        <v>80</v>
      </c>
      <c r="B90" s="19">
        <v>53</v>
      </c>
      <c r="C90" s="19">
        <v>36</v>
      </c>
      <c r="D90" s="19">
        <v>131</v>
      </c>
      <c r="E90" s="51">
        <v>220</v>
      </c>
      <c r="F90" s="19">
        <v>116</v>
      </c>
      <c r="G90" s="19">
        <v>378</v>
      </c>
      <c r="H90" s="19">
        <v>883</v>
      </c>
      <c r="I90" s="51">
        <v>1377</v>
      </c>
      <c r="J90" s="19"/>
      <c r="K90" s="19"/>
      <c r="L90" s="19"/>
      <c r="M90" s="20"/>
    </row>
    <row r="91" spans="1:13" x14ac:dyDescent="0.2">
      <c r="A91" s="7" t="s">
        <v>81</v>
      </c>
      <c r="B91" s="19">
        <v>38</v>
      </c>
      <c r="C91" s="19">
        <v>19</v>
      </c>
      <c r="D91" s="19">
        <v>46</v>
      </c>
      <c r="E91" s="51">
        <v>103</v>
      </c>
      <c r="F91" s="19">
        <v>111</v>
      </c>
      <c r="G91" s="19">
        <v>255</v>
      </c>
      <c r="H91" s="19">
        <v>232</v>
      </c>
      <c r="I91" s="51">
        <v>598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633</v>
      </c>
      <c r="C92" s="9">
        <v>359</v>
      </c>
      <c r="D92" s="9">
        <v>1438</v>
      </c>
      <c r="E92" s="56">
        <v>2430</v>
      </c>
      <c r="F92" s="9">
        <v>1596</v>
      </c>
      <c r="G92" s="9">
        <v>2546</v>
      </c>
      <c r="H92" s="9">
        <v>7547</v>
      </c>
      <c r="I92" s="56">
        <v>11689</v>
      </c>
      <c r="J92" s="9"/>
      <c r="K92" s="9"/>
      <c r="L92" s="9"/>
      <c r="M92" s="12"/>
    </row>
    <row r="93" spans="1:13" x14ac:dyDescent="0.2">
      <c r="A93" s="7" t="s">
        <v>6</v>
      </c>
      <c r="B93" s="19">
        <v>12</v>
      </c>
      <c r="C93" s="19">
        <v>5</v>
      </c>
      <c r="D93" s="19">
        <v>31</v>
      </c>
      <c r="E93" s="51">
        <v>48</v>
      </c>
      <c r="F93" s="19">
        <v>39</v>
      </c>
      <c r="G93" s="19">
        <v>67</v>
      </c>
      <c r="H93" s="19">
        <v>170</v>
      </c>
      <c r="I93" s="51">
        <v>276</v>
      </c>
      <c r="J93" s="19"/>
      <c r="K93" s="19"/>
      <c r="L93" s="19"/>
      <c r="M93" s="20"/>
    </row>
    <row r="94" spans="1:13" x14ac:dyDescent="0.2">
      <c r="A94" s="7" t="s">
        <v>7</v>
      </c>
      <c r="B94" s="19">
        <v>11</v>
      </c>
      <c r="C94" s="19">
        <v>23</v>
      </c>
      <c r="D94" s="19">
        <v>145</v>
      </c>
      <c r="E94" s="51">
        <v>179</v>
      </c>
      <c r="F94" s="19">
        <v>26</v>
      </c>
      <c r="G94" s="19">
        <v>104</v>
      </c>
      <c r="H94" s="19">
        <v>1175</v>
      </c>
      <c r="I94" s="51">
        <v>1305</v>
      </c>
      <c r="J94" s="19"/>
      <c r="K94" s="19"/>
      <c r="L94" s="19"/>
      <c r="M94" s="20"/>
    </row>
    <row r="95" spans="1:13" x14ac:dyDescent="0.2">
      <c r="A95" s="7" t="s">
        <v>8</v>
      </c>
      <c r="B95" s="19">
        <v>5</v>
      </c>
      <c r="C95" s="19">
        <v>6</v>
      </c>
      <c r="D95" s="19">
        <v>29</v>
      </c>
      <c r="E95" s="51">
        <v>40</v>
      </c>
      <c r="F95" s="19">
        <v>13</v>
      </c>
      <c r="G95" s="19">
        <v>25</v>
      </c>
      <c r="H95" s="19">
        <v>68</v>
      </c>
      <c r="I95" s="51">
        <v>106</v>
      </c>
      <c r="J95" s="19"/>
      <c r="K95" s="19"/>
      <c r="L95" s="19"/>
      <c r="M95" s="20"/>
    </row>
    <row r="96" spans="1:13" x14ac:dyDescent="0.2">
      <c r="A96" s="7" t="s">
        <v>9</v>
      </c>
      <c r="B96" s="19">
        <v>8</v>
      </c>
      <c r="C96" s="19">
        <v>15</v>
      </c>
      <c r="D96" s="19">
        <v>36</v>
      </c>
      <c r="E96" s="51">
        <v>59</v>
      </c>
      <c r="F96" s="19">
        <v>22</v>
      </c>
      <c r="G96" s="19">
        <v>62</v>
      </c>
      <c r="H96" s="19">
        <v>112</v>
      </c>
      <c r="I96" s="51">
        <v>196</v>
      </c>
      <c r="J96" s="19"/>
      <c r="K96" s="19"/>
      <c r="L96" s="19"/>
      <c r="M96" s="20"/>
    </row>
    <row r="97" spans="1:13" x14ac:dyDescent="0.2">
      <c r="A97" s="7" t="s">
        <v>10</v>
      </c>
      <c r="B97" s="19">
        <v>32</v>
      </c>
      <c r="C97" s="19">
        <v>19</v>
      </c>
      <c r="D97" s="19">
        <v>68</v>
      </c>
      <c r="E97" s="51">
        <v>119</v>
      </c>
      <c r="F97" s="19">
        <v>90</v>
      </c>
      <c r="G97" s="19">
        <v>160</v>
      </c>
      <c r="H97" s="19">
        <v>406</v>
      </c>
      <c r="I97" s="51">
        <v>656</v>
      </c>
      <c r="J97" s="19"/>
      <c r="K97" s="19"/>
      <c r="L97" s="19"/>
      <c r="M97" s="20"/>
    </row>
    <row r="98" spans="1:13" x14ac:dyDescent="0.2">
      <c r="A98" s="7" t="s">
        <v>11</v>
      </c>
      <c r="B98" s="19">
        <v>135</v>
      </c>
      <c r="C98" s="19">
        <v>44</v>
      </c>
      <c r="D98" s="19">
        <v>116</v>
      </c>
      <c r="E98" s="51">
        <v>295</v>
      </c>
      <c r="F98" s="19">
        <v>319</v>
      </c>
      <c r="G98" s="19">
        <v>208</v>
      </c>
      <c r="H98" s="19">
        <v>427</v>
      </c>
      <c r="I98" s="51">
        <v>954</v>
      </c>
      <c r="J98" s="19"/>
      <c r="K98" s="19"/>
      <c r="L98" s="19"/>
      <c r="M98" s="20"/>
    </row>
    <row r="99" spans="1:13" x14ac:dyDescent="0.2">
      <c r="A99" s="7" t="s">
        <v>12</v>
      </c>
      <c r="B99" s="19">
        <v>93</v>
      </c>
      <c r="C99" s="19">
        <v>74</v>
      </c>
      <c r="D99" s="19">
        <v>360</v>
      </c>
      <c r="E99" s="51">
        <v>527</v>
      </c>
      <c r="F99" s="19">
        <v>232</v>
      </c>
      <c r="G99" s="19">
        <v>629</v>
      </c>
      <c r="H99" s="19">
        <v>2348</v>
      </c>
      <c r="I99" s="51">
        <v>3209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85</v>
      </c>
      <c r="C100" s="19">
        <v>15</v>
      </c>
      <c r="D100" s="19">
        <v>60</v>
      </c>
      <c r="E100" s="51">
        <v>160</v>
      </c>
      <c r="F100" s="19">
        <v>218</v>
      </c>
      <c r="G100" s="19">
        <v>54</v>
      </c>
      <c r="H100" s="19">
        <v>145</v>
      </c>
      <c r="I100" s="51">
        <v>417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57</v>
      </c>
      <c r="C101" s="19">
        <v>27</v>
      </c>
      <c r="D101" s="19">
        <v>109</v>
      </c>
      <c r="E101" s="51">
        <v>193</v>
      </c>
      <c r="F101" s="19">
        <v>156</v>
      </c>
      <c r="G101" s="19">
        <v>160</v>
      </c>
      <c r="H101" s="19">
        <v>448</v>
      </c>
      <c r="I101" s="51">
        <v>764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36</v>
      </c>
      <c r="C102" s="19">
        <v>32</v>
      </c>
      <c r="D102" s="19">
        <v>135</v>
      </c>
      <c r="E102" s="51">
        <v>203</v>
      </c>
      <c r="F102" s="19">
        <v>100</v>
      </c>
      <c r="G102" s="19">
        <v>333</v>
      </c>
      <c r="H102" s="19">
        <v>747</v>
      </c>
      <c r="I102" s="51">
        <v>1180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24</v>
      </c>
      <c r="C103" s="19">
        <v>9</v>
      </c>
      <c r="D103" s="19">
        <v>20</v>
      </c>
      <c r="E103" s="51">
        <v>53</v>
      </c>
      <c r="F103" s="19">
        <v>61</v>
      </c>
      <c r="G103" s="19">
        <v>21</v>
      </c>
      <c r="H103" s="19">
        <v>70</v>
      </c>
      <c r="I103" s="51">
        <v>152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41</v>
      </c>
      <c r="C104" s="19">
        <v>18</v>
      </c>
      <c r="D104" s="19">
        <v>55</v>
      </c>
      <c r="E104" s="51">
        <v>114</v>
      </c>
      <c r="F104" s="19">
        <v>109</v>
      </c>
      <c r="G104" s="19">
        <v>155</v>
      </c>
      <c r="H104" s="19">
        <v>196</v>
      </c>
      <c r="I104" s="51">
        <v>460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21</v>
      </c>
      <c r="C105" s="19">
        <v>23</v>
      </c>
      <c r="D105" s="19">
        <v>109</v>
      </c>
      <c r="E105" s="51">
        <v>153</v>
      </c>
      <c r="F105" s="19">
        <v>46</v>
      </c>
      <c r="G105" s="19">
        <v>286</v>
      </c>
      <c r="H105" s="19">
        <v>471</v>
      </c>
      <c r="I105" s="51">
        <v>803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25</v>
      </c>
      <c r="C106" s="19">
        <v>31</v>
      </c>
      <c r="D106" s="19">
        <v>73</v>
      </c>
      <c r="E106" s="51">
        <v>129</v>
      </c>
      <c r="F106" s="19">
        <v>63</v>
      </c>
      <c r="G106" s="19">
        <v>152</v>
      </c>
      <c r="H106" s="19">
        <v>358</v>
      </c>
      <c r="I106" s="51">
        <v>573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48</v>
      </c>
      <c r="C107" s="19">
        <v>18</v>
      </c>
      <c r="D107" s="19">
        <v>92</v>
      </c>
      <c r="E107" s="51">
        <v>158</v>
      </c>
      <c r="F107" s="19">
        <v>102</v>
      </c>
      <c r="G107" s="19">
        <v>130</v>
      </c>
      <c r="H107" s="19">
        <v>406</v>
      </c>
      <c r="I107" s="51">
        <v>638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334</v>
      </c>
      <c r="C108" s="9">
        <v>212</v>
      </c>
      <c r="D108" s="9">
        <v>852</v>
      </c>
      <c r="E108" s="56">
        <v>1398</v>
      </c>
      <c r="F108" s="9">
        <v>909</v>
      </c>
      <c r="G108" s="9">
        <v>1368</v>
      </c>
      <c r="H108" s="9">
        <v>4288</v>
      </c>
      <c r="I108" s="56">
        <v>6565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 t="s">
        <v>206</v>
      </c>
      <c r="D109" s="19">
        <v>25</v>
      </c>
      <c r="E109" s="51">
        <v>30</v>
      </c>
      <c r="F109" s="19">
        <v>13</v>
      </c>
      <c r="G109" s="19" t="s">
        <v>206</v>
      </c>
      <c r="H109" s="19">
        <v>141</v>
      </c>
      <c r="I109" s="51">
        <v>155</v>
      </c>
      <c r="J109" s="19"/>
      <c r="K109" s="19"/>
      <c r="L109" s="19"/>
      <c r="M109" s="20"/>
    </row>
    <row r="110" spans="1:13" x14ac:dyDescent="0.2">
      <c r="A110" s="7" t="s">
        <v>14</v>
      </c>
      <c r="B110" s="19" t="s">
        <v>206</v>
      </c>
      <c r="C110" s="19">
        <v>9</v>
      </c>
      <c r="D110" s="19">
        <v>15</v>
      </c>
      <c r="E110" s="51">
        <v>27</v>
      </c>
      <c r="F110" s="19" t="s">
        <v>206</v>
      </c>
      <c r="G110" s="19">
        <v>30</v>
      </c>
      <c r="H110" s="19">
        <v>368</v>
      </c>
      <c r="I110" s="51">
        <v>403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14</v>
      </c>
      <c r="C111" s="19">
        <v>10</v>
      </c>
      <c r="D111" s="19">
        <v>39</v>
      </c>
      <c r="E111" s="51">
        <v>63</v>
      </c>
      <c r="F111" s="19">
        <v>28</v>
      </c>
      <c r="G111" s="19">
        <v>37</v>
      </c>
      <c r="H111" s="19">
        <v>303</v>
      </c>
      <c r="I111" s="51">
        <v>368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7</v>
      </c>
      <c r="C112" s="19">
        <v>21</v>
      </c>
      <c r="D112" s="19">
        <v>39</v>
      </c>
      <c r="E112" s="51">
        <v>67</v>
      </c>
      <c r="F112" s="19">
        <v>18</v>
      </c>
      <c r="G112" s="19">
        <v>167</v>
      </c>
      <c r="H112" s="19">
        <v>102</v>
      </c>
      <c r="I112" s="51">
        <v>287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48</v>
      </c>
      <c r="C113" s="19">
        <v>37</v>
      </c>
      <c r="D113" s="19">
        <v>82</v>
      </c>
      <c r="E113" s="51">
        <v>167</v>
      </c>
      <c r="F113" s="19">
        <v>142</v>
      </c>
      <c r="G113" s="19">
        <v>229</v>
      </c>
      <c r="H113" s="19">
        <v>606</v>
      </c>
      <c r="I113" s="51">
        <v>977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14</v>
      </c>
      <c r="C114" s="19" t="s">
        <v>206</v>
      </c>
      <c r="D114" s="19">
        <v>11</v>
      </c>
      <c r="E114" s="51">
        <v>28</v>
      </c>
      <c r="F114" s="19">
        <v>34</v>
      </c>
      <c r="G114" s="19" t="s">
        <v>206</v>
      </c>
      <c r="H114" s="19">
        <v>21</v>
      </c>
      <c r="I114" s="51">
        <v>61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11</v>
      </c>
      <c r="C115" s="19" t="s">
        <v>206</v>
      </c>
      <c r="D115" s="19">
        <v>22</v>
      </c>
      <c r="E115" s="51">
        <v>35</v>
      </c>
      <c r="F115" s="19">
        <v>29</v>
      </c>
      <c r="G115" s="19" t="s">
        <v>206</v>
      </c>
      <c r="H115" s="19">
        <v>42</v>
      </c>
      <c r="I115" s="51">
        <v>75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11</v>
      </c>
      <c r="C116" s="19">
        <v>45</v>
      </c>
      <c r="D116" s="19">
        <v>270</v>
      </c>
      <c r="E116" s="51">
        <v>326</v>
      </c>
      <c r="F116" s="19">
        <v>30</v>
      </c>
      <c r="G116" s="19">
        <v>557</v>
      </c>
      <c r="H116" s="19">
        <v>1638</v>
      </c>
      <c r="I116" s="51">
        <v>2225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22</v>
      </c>
      <c r="C117" s="19" t="s">
        <v>206</v>
      </c>
      <c r="D117" s="19">
        <v>12</v>
      </c>
      <c r="E117" s="51">
        <v>36</v>
      </c>
      <c r="F117" s="19">
        <v>54</v>
      </c>
      <c r="G117" s="19" t="s">
        <v>206</v>
      </c>
      <c r="H117" s="19">
        <v>22</v>
      </c>
      <c r="I117" s="51">
        <v>79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9</v>
      </c>
      <c r="C118" s="19">
        <v>0</v>
      </c>
      <c r="D118" s="19">
        <v>11</v>
      </c>
      <c r="E118" s="51">
        <v>20</v>
      </c>
      <c r="F118" s="19">
        <v>24</v>
      </c>
      <c r="G118" s="19">
        <v>0</v>
      </c>
      <c r="H118" s="19">
        <v>48</v>
      </c>
      <c r="I118" s="51">
        <v>72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55</v>
      </c>
      <c r="C119" s="19">
        <v>25</v>
      </c>
      <c r="D119" s="19">
        <v>119</v>
      </c>
      <c r="E119" s="51">
        <v>199</v>
      </c>
      <c r="F119" s="19">
        <v>145</v>
      </c>
      <c r="G119" s="19">
        <v>44</v>
      </c>
      <c r="H119" s="19">
        <v>237</v>
      </c>
      <c r="I119" s="51">
        <v>426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16</v>
      </c>
      <c r="C120" s="19" t="s">
        <v>206</v>
      </c>
      <c r="D120" s="19">
        <v>15</v>
      </c>
      <c r="E120" s="51">
        <v>33</v>
      </c>
      <c r="F120" s="19">
        <v>47</v>
      </c>
      <c r="G120" s="19" t="s">
        <v>206</v>
      </c>
      <c r="H120" s="19">
        <v>40</v>
      </c>
      <c r="I120" s="51">
        <v>103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9</v>
      </c>
      <c r="C121" s="19" t="s">
        <v>206</v>
      </c>
      <c r="D121" s="19">
        <v>10</v>
      </c>
      <c r="E121" s="51">
        <v>22</v>
      </c>
      <c r="F121" s="19">
        <v>27</v>
      </c>
      <c r="G121" s="19" t="s">
        <v>206</v>
      </c>
      <c r="H121" s="19">
        <v>17</v>
      </c>
      <c r="I121" s="51">
        <v>53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14</v>
      </c>
      <c r="C122" s="19">
        <v>21</v>
      </c>
      <c r="D122" s="19">
        <v>65</v>
      </c>
      <c r="E122" s="51">
        <v>100</v>
      </c>
      <c r="F122" s="19">
        <v>42</v>
      </c>
      <c r="G122" s="19">
        <v>99</v>
      </c>
      <c r="H122" s="19">
        <v>312</v>
      </c>
      <c r="I122" s="51">
        <v>453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 t="s">
        <v>206</v>
      </c>
      <c r="D123" s="19">
        <v>11</v>
      </c>
      <c r="E123" s="51">
        <v>14</v>
      </c>
      <c r="F123" s="19" t="s">
        <v>206</v>
      </c>
      <c r="G123" s="19" t="s">
        <v>206</v>
      </c>
      <c r="H123" s="19">
        <v>40</v>
      </c>
      <c r="I123" s="51">
        <v>46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13</v>
      </c>
      <c r="C124" s="19">
        <v>11</v>
      </c>
      <c r="D124" s="19">
        <v>32</v>
      </c>
      <c r="E124" s="51">
        <v>56</v>
      </c>
      <c r="F124" s="19">
        <v>37</v>
      </c>
      <c r="G124" s="19">
        <v>98</v>
      </c>
      <c r="H124" s="19">
        <v>70</v>
      </c>
      <c r="I124" s="51">
        <v>205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6</v>
      </c>
      <c r="E125" s="51">
        <v>10</v>
      </c>
      <c r="F125" s="19" t="s">
        <v>206</v>
      </c>
      <c r="G125" s="19" t="s">
        <v>206</v>
      </c>
      <c r="H125" s="19">
        <v>8</v>
      </c>
      <c r="I125" s="51">
        <v>34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46</v>
      </c>
      <c r="C126" s="19">
        <v>16</v>
      </c>
      <c r="D126" s="19">
        <v>44</v>
      </c>
      <c r="E126" s="51">
        <v>106</v>
      </c>
      <c r="F126" s="19">
        <v>121</v>
      </c>
      <c r="G126" s="19">
        <v>43</v>
      </c>
      <c r="H126" s="19">
        <v>186</v>
      </c>
      <c r="I126" s="51">
        <v>350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35</v>
      </c>
      <c r="C127" s="19">
        <v>0</v>
      </c>
      <c r="D127" s="19">
        <v>24</v>
      </c>
      <c r="E127" s="51">
        <v>59</v>
      </c>
      <c r="F127" s="19">
        <v>106</v>
      </c>
      <c r="G127" s="19">
        <v>0</v>
      </c>
      <c r="H127" s="19">
        <v>87</v>
      </c>
      <c r="I127" s="51">
        <v>193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2790</v>
      </c>
      <c r="C129" s="60">
        <v>2982</v>
      </c>
      <c r="D129" s="60">
        <v>14522</v>
      </c>
      <c r="E129" s="61">
        <v>20294</v>
      </c>
      <c r="F129" s="59">
        <v>7607</v>
      </c>
      <c r="G129" s="60">
        <v>26599</v>
      </c>
      <c r="H129" s="60">
        <v>90730</v>
      </c>
      <c r="I129" s="61">
        <v>124936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208</v>
      </c>
      <c r="C130" s="19">
        <v>164</v>
      </c>
      <c r="D130" s="19">
        <v>728</v>
      </c>
      <c r="E130" s="51">
        <v>1100</v>
      </c>
      <c r="F130" s="19">
        <v>566</v>
      </c>
      <c r="G130" s="19">
        <v>1008</v>
      </c>
      <c r="H130" s="19">
        <v>3880</v>
      </c>
      <c r="I130" s="51">
        <v>5454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108</v>
      </c>
      <c r="C131" s="19">
        <v>116</v>
      </c>
      <c r="D131" s="19">
        <v>307</v>
      </c>
      <c r="E131" s="51">
        <v>531</v>
      </c>
      <c r="F131" s="19">
        <v>320</v>
      </c>
      <c r="G131" s="19">
        <v>970</v>
      </c>
      <c r="H131" s="19">
        <v>1335</v>
      </c>
      <c r="I131" s="51">
        <v>2625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252</v>
      </c>
      <c r="C132" s="19">
        <v>200</v>
      </c>
      <c r="D132" s="19">
        <v>882</v>
      </c>
      <c r="E132" s="51">
        <v>1334</v>
      </c>
      <c r="F132" s="19">
        <v>649</v>
      </c>
      <c r="G132" s="19">
        <v>1326</v>
      </c>
      <c r="H132" s="19">
        <v>5027</v>
      </c>
      <c r="I132" s="51">
        <v>7002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95</v>
      </c>
      <c r="C133" s="19">
        <v>218</v>
      </c>
      <c r="D133" s="19">
        <v>865</v>
      </c>
      <c r="E133" s="51">
        <v>1178</v>
      </c>
      <c r="F133" s="19">
        <v>302</v>
      </c>
      <c r="G133" s="19">
        <v>3214</v>
      </c>
      <c r="H133" s="19">
        <v>3985</v>
      </c>
      <c r="I133" s="51">
        <v>7501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265</v>
      </c>
      <c r="C134" s="19">
        <v>340</v>
      </c>
      <c r="D134" s="19">
        <v>1218</v>
      </c>
      <c r="E134" s="51">
        <v>1823</v>
      </c>
      <c r="F134" s="19">
        <v>846</v>
      </c>
      <c r="G134" s="19">
        <v>3872</v>
      </c>
      <c r="H134" s="19">
        <v>6553</v>
      </c>
      <c r="I134" s="51">
        <v>11271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120</v>
      </c>
      <c r="C135" s="19">
        <v>302</v>
      </c>
      <c r="D135" s="19">
        <v>2077</v>
      </c>
      <c r="E135" s="51">
        <v>2499</v>
      </c>
      <c r="F135" s="19">
        <v>373</v>
      </c>
      <c r="G135" s="19">
        <v>3081</v>
      </c>
      <c r="H135" s="19">
        <v>14273</v>
      </c>
      <c r="I135" s="51">
        <v>17727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126</v>
      </c>
      <c r="C136" s="19">
        <v>159</v>
      </c>
      <c r="D136" s="19">
        <v>592</v>
      </c>
      <c r="E136" s="51">
        <v>877</v>
      </c>
      <c r="F136" s="19">
        <v>300</v>
      </c>
      <c r="G136" s="19">
        <v>1240</v>
      </c>
      <c r="H136" s="19">
        <v>1752</v>
      </c>
      <c r="I136" s="51">
        <v>3292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150</v>
      </c>
      <c r="C137" s="19">
        <v>485</v>
      </c>
      <c r="D137" s="19">
        <v>3761</v>
      </c>
      <c r="E137" s="51">
        <v>4396</v>
      </c>
      <c r="F137" s="19">
        <v>452</v>
      </c>
      <c r="G137" s="19">
        <v>4497</v>
      </c>
      <c r="H137" s="19">
        <v>30840</v>
      </c>
      <c r="I137" s="51">
        <v>35789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499</v>
      </c>
      <c r="C138" s="19">
        <v>427</v>
      </c>
      <c r="D138" s="19">
        <v>1802</v>
      </c>
      <c r="E138" s="51">
        <v>2728</v>
      </c>
      <c r="F138" s="19">
        <v>1294</v>
      </c>
      <c r="G138" s="19">
        <v>3477</v>
      </c>
      <c r="H138" s="19">
        <v>11250</v>
      </c>
      <c r="I138" s="51">
        <v>16021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633</v>
      </c>
      <c r="C139" s="19">
        <v>359</v>
      </c>
      <c r="D139" s="19">
        <v>1438</v>
      </c>
      <c r="E139" s="51">
        <v>2430</v>
      </c>
      <c r="F139" s="19">
        <v>1596</v>
      </c>
      <c r="G139" s="19">
        <v>2546</v>
      </c>
      <c r="H139" s="19">
        <v>7547</v>
      </c>
      <c r="I139" s="51">
        <v>11689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334</v>
      </c>
      <c r="C140" s="64">
        <v>212</v>
      </c>
      <c r="D140" s="64">
        <v>852</v>
      </c>
      <c r="E140" s="65">
        <v>1398</v>
      </c>
      <c r="F140" s="64">
        <v>909</v>
      </c>
      <c r="G140" s="64">
        <v>1368</v>
      </c>
      <c r="H140" s="64">
        <v>4288</v>
      </c>
      <c r="I140" s="65">
        <v>6565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41" sqref="D41"/>
    </sheetView>
  </sheetViews>
  <sheetFormatPr baseColWidth="10" defaultColWidth="12.5703125" defaultRowHeight="12.75" x14ac:dyDescent="0.2"/>
  <cols>
    <col min="1" max="1" width="8.5703125" style="29" bestFit="1" customWidth="1"/>
    <col min="2" max="2" width="17.7109375" style="29" bestFit="1" customWidth="1"/>
    <col min="3" max="3" width="46.7109375" style="29" bestFit="1" customWidth="1"/>
    <col min="4" max="4" width="47.5703125" style="29" bestFit="1" customWidth="1"/>
    <col min="5" max="5" width="47" style="29" bestFit="1" customWidth="1"/>
    <col min="6" max="16384" width="12.5703125" style="29"/>
  </cols>
  <sheetData>
    <row r="1" spans="1:6" x14ac:dyDescent="0.2">
      <c r="A1" s="25" t="s">
        <v>103</v>
      </c>
      <c r="B1" s="25" t="s">
        <v>104</v>
      </c>
      <c r="C1" s="25" t="s">
        <v>105</v>
      </c>
      <c r="D1" s="25" t="s">
        <v>106</v>
      </c>
      <c r="E1" s="25" t="s">
        <v>107</v>
      </c>
      <c r="F1" s="26"/>
    </row>
    <row r="2" spans="1:6" x14ac:dyDescent="0.2">
      <c r="A2" s="27" t="s">
        <v>108</v>
      </c>
      <c r="B2" s="28">
        <v>1</v>
      </c>
      <c r="C2" s="26"/>
      <c r="D2" s="26"/>
      <c r="E2" s="26"/>
      <c r="F2" s="26"/>
    </row>
    <row r="3" spans="1:6" x14ac:dyDescent="0.2">
      <c r="A3" s="27"/>
      <c r="B3" s="29" t="s">
        <v>109</v>
      </c>
      <c r="C3" s="30" t="s">
        <v>110</v>
      </c>
      <c r="D3" s="30" t="s">
        <v>111</v>
      </c>
      <c r="E3" s="30" t="s">
        <v>112</v>
      </c>
      <c r="F3" s="26"/>
    </row>
    <row r="4" spans="1:6" ht="25.5" x14ac:dyDescent="0.2">
      <c r="A4" s="27" t="s">
        <v>113</v>
      </c>
      <c r="B4" s="31" t="s">
        <v>114</v>
      </c>
      <c r="C4" s="32" t="s">
        <v>205</v>
      </c>
      <c r="D4" s="32" t="s">
        <v>204</v>
      </c>
      <c r="E4" s="32" t="s">
        <v>203</v>
      </c>
      <c r="F4" s="26"/>
    </row>
    <row r="5" spans="1:6" x14ac:dyDescent="0.2">
      <c r="A5" s="27"/>
      <c r="B5" s="29" t="s">
        <v>115</v>
      </c>
      <c r="C5" s="30" t="s">
        <v>210</v>
      </c>
      <c r="D5" s="30" t="s">
        <v>211</v>
      </c>
      <c r="E5" s="30" t="s">
        <v>212</v>
      </c>
      <c r="F5" s="26"/>
    </row>
    <row r="6" spans="1:6" x14ac:dyDescent="0.2">
      <c r="A6" s="27"/>
      <c r="B6" s="43" t="s">
        <v>172</v>
      </c>
      <c r="C6" s="30" t="s">
        <v>173</v>
      </c>
      <c r="D6" s="30" t="s">
        <v>174</v>
      </c>
      <c r="E6" s="30" t="s">
        <v>175</v>
      </c>
      <c r="F6" s="26"/>
    </row>
    <row r="7" spans="1:6" x14ac:dyDescent="0.2">
      <c r="A7" s="27"/>
      <c r="B7" s="27"/>
      <c r="C7" s="33"/>
      <c r="D7" s="33"/>
      <c r="E7" s="33"/>
      <c r="F7" s="26"/>
    </row>
    <row r="8" spans="1:6" x14ac:dyDescent="0.2">
      <c r="A8" s="27" t="s">
        <v>116</v>
      </c>
      <c r="B8" s="29" t="s">
        <v>117</v>
      </c>
      <c r="C8" s="70" t="s">
        <v>177</v>
      </c>
      <c r="D8" s="70" t="s">
        <v>178</v>
      </c>
      <c r="E8" s="70" t="s">
        <v>179</v>
      </c>
      <c r="F8" s="26"/>
    </row>
    <row r="9" spans="1:6" x14ac:dyDescent="0.2">
      <c r="A9" s="27"/>
      <c r="B9" s="29" t="s">
        <v>118</v>
      </c>
      <c r="C9" s="70" t="s">
        <v>180</v>
      </c>
      <c r="D9" s="70" t="s">
        <v>181</v>
      </c>
      <c r="E9" s="70" t="s">
        <v>182</v>
      </c>
      <c r="F9" s="26"/>
    </row>
    <row r="10" spans="1:6" x14ac:dyDescent="0.2">
      <c r="A10" s="27"/>
      <c r="B10" s="29" t="s">
        <v>119</v>
      </c>
      <c r="C10" s="70" t="s">
        <v>183</v>
      </c>
      <c r="D10" s="70" t="s">
        <v>184</v>
      </c>
      <c r="E10" s="70" t="s">
        <v>185</v>
      </c>
      <c r="F10" s="26"/>
    </row>
    <row r="11" spans="1:6" x14ac:dyDescent="0.2">
      <c r="A11" s="27"/>
      <c r="B11" s="27"/>
      <c r="C11" s="33"/>
      <c r="D11" s="33"/>
      <c r="E11" s="33"/>
      <c r="F11" s="27"/>
    </row>
    <row r="12" spans="1:6" x14ac:dyDescent="0.2">
      <c r="A12" s="27"/>
      <c r="B12" s="29" t="s">
        <v>170</v>
      </c>
      <c r="C12" s="70" t="s">
        <v>194</v>
      </c>
      <c r="D12" s="70" t="s">
        <v>197</v>
      </c>
      <c r="E12" s="70" t="s">
        <v>200</v>
      </c>
      <c r="F12" s="26"/>
    </row>
    <row r="13" spans="1:6" x14ac:dyDescent="0.2">
      <c r="A13" s="27"/>
      <c r="B13" s="29" t="s">
        <v>171</v>
      </c>
      <c r="C13" s="70" t="s">
        <v>195</v>
      </c>
      <c r="D13" s="70" t="s">
        <v>198</v>
      </c>
      <c r="E13" s="70" t="s">
        <v>201</v>
      </c>
      <c r="F13" s="26"/>
    </row>
    <row r="14" spans="1:6" x14ac:dyDescent="0.2">
      <c r="A14" s="27"/>
      <c r="B14" s="43" t="s">
        <v>176</v>
      </c>
      <c r="C14" s="70" t="s">
        <v>196</v>
      </c>
      <c r="D14" s="70" t="s">
        <v>199</v>
      </c>
      <c r="E14" s="70" t="s">
        <v>202</v>
      </c>
      <c r="F14" s="26"/>
    </row>
    <row r="15" spans="1:6" x14ac:dyDescent="0.2">
      <c r="A15" s="27"/>
      <c r="B15" s="43" t="s">
        <v>186</v>
      </c>
      <c r="C15" s="70" t="s">
        <v>0</v>
      </c>
      <c r="D15" s="70" t="s">
        <v>0</v>
      </c>
      <c r="E15" s="70" t="s">
        <v>169</v>
      </c>
      <c r="F15" s="26"/>
    </row>
    <row r="16" spans="1:6" x14ac:dyDescent="0.2">
      <c r="A16" s="27"/>
      <c r="B16" s="26"/>
      <c r="C16" s="38"/>
      <c r="D16" s="38"/>
      <c r="E16" s="38"/>
      <c r="F16" s="26"/>
    </row>
    <row r="17" spans="1:8" x14ac:dyDescent="0.2">
      <c r="A17" s="27"/>
      <c r="B17" s="26"/>
      <c r="C17" s="34"/>
      <c r="D17" s="34"/>
      <c r="E17" s="34"/>
      <c r="F17" s="26"/>
    </row>
    <row r="18" spans="1:8" x14ac:dyDescent="0.2">
      <c r="A18" s="27" t="s">
        <v>113</v>
      </c>
      <c r="B18" s="29" t="s">
        <v>120</v>
      </c>
      <c r="C18" s="30" t="s">
        <v>88</v>
      </c>
      <c r="D18" s="30" t="s">
        <v>121</v>
      </c>
      <c r="E18" s="30" t="s">
        <v>122</v>
      </c>
      <c r="F18" s="26"/>
    </row>
    <row r="19" spans="1:8" x14ac:dyDescent="0.2">
      <c r="A19" s="26"/>
      <c r="B19" s="29" t="s">
        <v>123</v>
      </c>
      <c r="C19" s="35" t="s">
        <v>124</v>
      </c>
      <c r="D19" s="30" t="s">
        <v>125</v>
      </c>
      <c r="E19" s="30" t="s">
        <v>126</v>
      </c>
      <c r="F19" s="26"/>
    </row>
    <row r="20" spans="1:8" x14ac:dyDescent="0.2">
      <c r="A20" s="26"/>
      <c r="B20" s="29" t="s">
        <v>127</v>
      </c>
      <c r="C20" s="35" t="s">
        <v>128</v>
      </c>
      <c r="D20" s="30" t="s">
        <v>129</v>
      </c>
      <c r="E20" s="30" t="s">
        <v>130</v>
      </c>
      <c r="F20" s="26"/>
    </row>
    <row r="21" spans="1:8" x14ac:dyDescent="0.2">
      <c r="A21" s="26"/>
      <c r="B21" s="29" t="s">
        <v>131</v>
      </c>
      <c r="C21" s="35" t="s">
        <v>132</v>
      </c>
      <c r="D21" s="30" t="s">
        <v>133</v>
      </c>
      <c r="E21" s="30" t="s">
        <v>134</v>
      </c>
      <c r="F21" s="26"/>
    </row>
    <row r="22" spans="1:8" x14ac:dyDescent="0.2">
      <c r="A22" s="26"/>
      <c r="B22" s="29" t="s">
        <v>135</v>
      </c>
      <c r="C22" s="35" t="s">
        <v>136</v>
      </c>
      <c r="D22" s="30" t="s">
        <v>137</v>
      </c>
      <c r="E22" s="30" t="s">
        <v>138</v>
      </c>
      <c r="F22" s="26"/>
    </row>
    <row r="23" spans="1:8" x14ac:dyDescent="0.2">
      <c r="A23" s="26"/>
      <c r="B23" s="29" t="s">
        <v>139</v>
      </c>
      <c r="C23" s="35" t="s">
        <v>140</v>
      </c>
      <c r="D23" s="30" t="s">
        <v>141</v>
      </c>
      <c r="E23" s="30" t="s">
        <v>142</v>
      </c>
      <c r="F23" s="26"/>
      <c r="H23" s="31"/>
    </row>
    <row r="24" spans="1:8" x14ac:dyDescent="0.2">
      <c r="A24" s="26"/>
      <c r="B24" s="29" t="s">
        <v>143</v>
      </c>
      <c r="C24" s="35" t="s">
        <v>144</v>
      </c>
      <c r="D24" s="30" t="s">
        <v>145</v>
      </c>
      <c r="E24" s="30" t="s">
        <v>146</v>
      </c>
      <c r="F24" s="26"/>
      <c r="H24" s="31"/>
    </row>
    <row r="25" spans="1:8" x14ac:dyDescent="0.2">
      <c r="A25" s="26"/>
      <c r="B25" s="29" t="s">
        <v>147</v>
      </c>
      <c r="C25" s="35" t="s">
        <v>148</v>
      </c>
      <c r="D25" s="30" t="s">
        <v>149</v>
      </c>
      <c r="E25" s="30" t="s">
        <v>150</v>
      </c>
      <c r="F25" s="26"/>
      <c r="H25" s="31"/>
    </row>
    <row r="26" spans="1:8" x14ac:dyDescent="0.2">
      <c r="A26" s="26"/>
      <c r="B26" s="29" t="s">
        <v>151</v>
      </c>
      <c r="C26" s="35" t="s">
        <v>152</v>
      </c>
      <c r="D26" s="30" t="s">
        <v>153</v>
      </c>
      <c r="E26" s="30" t="s">
        <v>154</v>
      </c>
      <c r="F26" s="26"/>
      <c r="H26" s="31"/>
    </row>
    <row r="27" spans="1:8" x14ac:dyDescent="0.2">
      <c r="A27" s="26"/>
      <c r="B27" s="29" t="s">
        <v>155</v>
      </c>
      <c r="C27" s="35" t="s">
        <v>156</v>
      </c>
      <c r="D27" s="30" t="s">
        <v>157</v>
      </c>
      <c r="E27" s="30" t="s">
        <v>158</v>
      </c>
      <c r="F27" s="26"/>
      <c r="H27" s="31"/>
    </row>
    <row r="28" spans="1:8" x14ac:dyDescent="0.2">
      <c r="A28" s="26"/>
      <c r="B28" s="29" t="s">
        <v>159</v>
      </c>
      <c r="C28" s="35" t="s">
        <v>160</v>
      </c>
      <c r="D28" s="30" t="s">
        <v>161</v>
      </c>
      <c r="E28" s="30" t="s">
        <v>162</v>
      </c>
      <c r="F28" s="26"/>
      <c r="H28" s="31"/>
    </row>
    <row r="29" spans="1:8" x14ac:dyDescent="0.2">
      <c r="A29" s="26"/>
      <c r="B29" s="29" t="s">
        <v>163</v>
      </c>
      <c r="C29" s="35" t="s">
        <v>164</v>
      </c>
      <c r="D29" s="30" t="s">
        <v>165</v>
      </c>
      <c r="E29" s="30" t="s">
        <v>166</v>
      </c>
      <c r="F29" s="26"/>
      <c r="H29" s="31"/>
    </row>
    <row r="30" spans="1:8" x14ac:dyDescent="0.2">
      <c r="A30" s="26"/>
      <c r="B30" s="26"/>
      <c r="C30" s="34"/>
      <c r="D30" s="34"/>
      <c r="E30" s="34"/>
      <c r="F30" s="26"/>
      <c r="H30" s="31"/>
    </row>
    <row r="31" spans="1:8" ht="25.5" x14ac:dyDescent="0.2">
      <c r="A31" s="27"/>
      <c r="B31" s="29" t="s">
        <v>190</v>
      </c>
      <c r="C31" s="73" t="s">
        <v>191</v>
      </c>
      <c r="D31" s="70" t="s">
        <v>192</v>
      </c>
      <c r="E31" s="74" t="s">
        <v>193</v>
      </c>
      <c r="F31" s="26"/>
    </row>
    <row r="32" spans="1:8" x14ac:dyDescent="0.2">
      <c r="A32" s="26"/>
      <c r="B32" s="26"/>
      <c r="C32" s="34"/>
      <c r="D32" s="34"/>
      <c r="E32" s="34"/>
      <c r="F32" s="26"/>
      <c r="H32" s="31"/>
    </row>
    <row r="33" spans="1:8" x14ac:dyDescent="0.2">
      <c r="A33" s="26" t="s">
        <v>116</v>
      </c>
      <c r="B33" s="29" t="s">
        <v>167</v>
      </c>
      <c r="C33" s="70" t="s">
        <v>187</v>
      </c>
      <c r="D33" s="70" t="s">
        <v>188</v>
      </c>
      <c r="E33" s="70" t="s">
        <v>189</v>
      </c>
      <c r="F33" s="26"/>
    </row>
    <row r="34" spans="1:8" x14ac:dyDescent="0.2">
      <c r="A34" s="26" t="s">
        <v>113</v>
      </c>
      <c r="B34" s="36" t="s">
        <v>168</v>
      </c>
      <c r="C34" s="37" t="s">
        <v>207</v>
      </c>
      <c r="D34" s="37" t="s">
        <v>208</v>
      </c>
      <c r="E34" s="37" t="s">
        <v>209</v>
      </c>
      <c r="F34" s="26"/>
    </row>
    <row r="35" spans="1:8" x14ac:dyDescent="0.2">
      <c r="A35" s="26"/>
      <c r="B35" s="26"/>
      <c r="C35" s="38"/>
      <c r="D35" s="38"/>
      <c r="E35" s="38"/>
      <c r="F35" s="26"/>
      <c r="H35" s="31"/>
    </row>
    <row r="36" spans="1:8" x14ac:dyDescent="0.2">
      <c r="A36" s="27"/>
      <c r="B36" s="28"/>
      <c r="C36" s="38"/>
      <c r="D36" s="38"/>
      <c r="E36" s="38"/>
      <c r="F36" s="26"/>
      <c r="H36" s="31"/>
    </row>
    <row r="37" spans="1:8" x14ac:dyDescent="0.2">
      <c r="H37" s="3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topLeftCell="A97"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21"/>
      <c r="C8" s="45"/>
      <c r="D8" s="21"/>
      <c r="E8" s="21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2357</v>
      </c>
      <c r="C15" s="8">
        <v>3004</v>
      </c>
      <c r="D15" s="8">
        <v>15527</v>
      </c>
      <c r="E15" s="54">
        <v>20888</v>
      </c>
      <c r="F15" s="8">
        <v>6988</v>
      </c>
      <c r="G15" s="8">
        <v>27801</v>
      </c>
      <c r="H15" s="8">
        <v>100116</v>
      </c>
      <c r="I15" s="54">
        <v>134905</v>
      </c>
      <c r="J15" s="8">
        <v>4496.1000000000004</v>
      </c>
      <c r="K15" s="8">
        <v>25100.36</v>
      </c>
      <c r="L15" s="8">
        <v>73471.099999999991</v>
      </c>
      <c r="M15" s="11">
        <v>103067.56</v>
      </c>
    </row>
    <row r="16" spans="1:13" x14ac:dyDescent="0.2">
      <c r="A16" s="6" t="str">
        <f>VLOOKUP("&lt;Zeilentitel_2&gt;",Uebersetzungen!$B$3:$E$103,Uebersetzungen!$B$2+1,FALSE)</f>
        <v>Region Albula</v>
      </c>
      <c r="B16" s="9">
        <v>166</v>
      </c>
      <c r="C16" s="9">
        <v>159</v>
      </c>
      <c r="D16" s="9">
        <v>692</v>
      </c>
      <c r="E16" s="56">
        <v>1017</v>
      </c>
      <c r="F16" s="9">
        <v>520</v>
      </c>
      <c r="G16" s="9">
        <v>923</v>
      </c>
      <c r="H16" s="9">
        <v>4475</v>
      </c>
      <c r="I16" s="56">
        <v>5918</v>
      </c>
      <c r="J16" s="9">
        <v>347.03</v>
      </c>
      <c r="K16" s="9">
        <v>821.13999999999987</v>
      </c>
      <c r="L16" s="9">
        <v>3309.26</v>
      </c>
      <c r="M16" s="12">
        <v>4477.43</v>
      </c>
    </row>
    <row r="17" spans="1:13" x14ac:dyDescent="0.2">
      <c r="A17" s="7" t="s">
        <v>1</v>
      </c>
      <c r="B17" s="19">
        <v>34</v>
      </c>
      <c r="C17" s="19">
        <v>47</v>
      </c>
      <c r="D17" s="19">
        <v>271</v>
      </c>
      <c r="E17" s="51">
        <v>352</v>
      </c>
      <c r="F17" s="19">
        <v>84</v>
      </c>
      <c r="G17" s="19">
        <v>347</v>
      </c>
      <c r="H17" s="19">
        <v>2382</v>
      </c>
      <c r="I17" s="51">
        <v>2813</v>
      </c>
      <c r="J17" s="19">
        <v>55.85</v>
      </c>
      <c r="K17" s="19">
        <v>310.88</v>
      </c>
      <c r="L17" s="19">
        <v>1873.86</v>
      </c>
      <c r="M17" s="20">
        <v>2240.59</v>
      </c>
    </row>
    <row r="18" spans="1:13" x14ac:dyDescent="0.2">
      <c r="A18" s="7" t="s">
        <v>2</v>
      </c>
      <c r="B18" s="19">
        <v>6</v>
      </c>
      <c r="C18" s="19">
        <v>6</v>
      </c>
      <c r="D18" s="19">
        <v>44</v>
      </c>
      <c r="E18" s="51">
        <v>56</v>
      </c>
      <c r="F18" s="19">
        <v>19</v>
      </c>
      <c r="G18" s="19">
        <v>15</v>
      </c>
      <c r="H18" s="19">
        <v>168</v>
      </c>
      <c r="I18" s="51">
        <v>202</v>
      </c>
      <c r="J18" s="19">
        <v>13.77</v>
      </c>
      <c r="K18" s="19">
        <v>13.59</v>
      </c>
      <c r="L18" s="19">
        <v>117.91000000000003</v>
      </c>
      <c r="M18" s="20">
        <v>145.27000000000004</v>
      </c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7</v>
      </c>
      <c r="E19" s="51">
        <v>11</v>
      </c>
      <c r="F19" s="19" t="s">
        <v>206</v>
      </c>
      <c r="G19" s="19" t="s">
        <v>206</v>
      </c>
      <c r="H19" s="19">
        <v>11</v>
      </c>
      <c r="I19" s="51">
        <v>53</v>
      </c>
      <c r="J19" s="19" t="s">
        <v>206</v>
      </c>
      <c r="K19" s="19" t="s">
        <v>206</v>
      </c>
      <c r="L19" s="19">
        <v>6.42</v>
      </c>
      <c r="M19" s="20">
        <v>42.890000000000008</v>
      </c>
    </row>
    <row r="20" spans="1:13" x14ac:dyDescent="0.2">
      <c r="A20" s="7" t="s">
        <v>3</v>
      </c>
      <c r="B20" s="19">
        <v>42</v>
      </c>
      <c r="C20" s="19">
        <v>27</v>
      </c>
      <c r="D20" s="19">
        <v>100</v>
      </c>
      <c r="E20" s="51">
        <v>169</v>
      </c>
      <c r="F20" s="19">
        <v>102</v>
      </c>
      <c r="G20" s="19">
        <v>92</v>
      </c>
      <c r="H20" s="19">
        <v>515</v>
      </c>
      <c r="I20" s="51">
        <v>709</v>
      </c>
      <c r="J20" s="19">
        <v>58.17</v>
      </c>
      <c r="K20" s="19">
        <v>74.5</v>
      </c>
      <c r="L20" s="19">
        <v>329.74</v>
      </c>
      <c r="M20" s="20">
        <v>462.41</v>
      </c>
    </row>
    <row r="21" spans="1:13" x14ac:dyDescent="0.2">
      <c r="A21" s="7" t="s">
        <v>89</v>
      </c>
      <c r="B21" s="19">
        <v>60</v>
      </c>
      <c r="C21" s="19">
        <v>57</v>
      </c>
      <c r="D21" s="19">
        <v>192</v>
      </c>
      <c r="E21" s="51">
        <v>309</v>
      </c>
      <c r="F21" s="19">
        <v>185</v>
      </c>
      <c r="G21" s="19">
        <v>355</v>
      </c>
      <c r="H21" s="19">
        <v>1029</v>
      </c>
      <c r="I21" s="51">
        <v>1569</v>
      </c>
      <c r="J21" s="19">
        <v>123.68</v>
      </c>
      <c r="K21" s="19">
        <v>321.88</v>
      </c>
      <c r="L21" s="19">
        <v>718.2299999999999</v>
      </c>
      <c r="M21" s="20">
        <v>1163.79</v>
      </c>
    </row>
    <row r="22" spans="1:13" x14ac:dyDescent="0.2">
      <c r="A22" s="7" t="s">
        <v>92</v>
      </c>
      <c r="B22" s="19">
        <v>22</v>
      </c>
      <c r="C22" s="19">
        <v>20</v>
      </c>
      <c r="D22" s="19">
        <v>78</v>
      </c>
      <c r="E22" s="51">
        <v>120</v>
      </c>
      <c r="F22" s="19">
        <v>126</v>
      </c>
      <c r="G22" s="19">
        <v>76</v>
      </c>
      <c r="H22" s="19">
        <v>370</v>
      </c>
      <c r="I22" s="51">
        <v>572</v>
      </c>
      <c r="J22" s="19">
        <v>93.07</v>
      </c>
      <c r="K22" s="19">
        <v>66.31</v>
      </c>
      <c r="L22" s="19">
        <v>263.10000000000002</v>
      </c>
      <c r="M22" s="20">
        <v>422.48</v>
      </c>
    </row>
    <row r="23" spans="1:13" x14ac:dyDescent="0.2">
      <c r="A23" s="6" t="str">
        <f>VLOOKUP("&lt;Zeilentitel_3&gt;",Uebersetzungen!$B$3:$E$103,Uebersetzungen!$B$2+1,FALSE)</f>
        <v>Region Bernina</v>
      </c>
      <c r="B23" s="9">
        <v>90</v>
      </c>
      <c r="C23" s="9">
        <v>126</v>
      </c>
      <c r="D23" s="9">
        <v>352</v>
      </c>
      <c r="E23" s="56">
        <v>568</v>
      </c>
      <c r="F23" s="9">
        <v>375</v>
      </c>
      <c r="G23" s="9">
        <v>1054</v>
      </c>
      <c r="H23" s="9">
        <v>1734</v>
      </c>
      <c r="I23" s="56">
        <v>3163</v>
      </c>
      <c r="J23" s="9">
        <v>203.18</v>
      </c>
      <c r="K23" s="9">
        <v>937.95</v>
      </c>
      <c r="L23" s="9">
        <v>1206.1099999999999</v>
      </c>
      <c r="M23" s="12">
        <v>2347.2399999999998</v>
      </c>
    </row>
    <row r="24" spans="1:13" x14ac:dyDescent="0.2">
      <c r="A24" s="7" t="s">
        <v>4</v>
      </c>
      <c r="B24" s="19">
        <v>25</v>
      </c>
      <c r="C24" s="19">
        <v>33</v>
      </c>
      <c r="D24" s="19">
        <v>76</v>
      </c>
      <c r="E24" s="51">
        <v>134</v>
      </c>
      <c r="F24" s="19">
        <v>177</v>
      </c>
      <c r="G24" s="19">
        <v>411</v>
      </c>
      <c r="H24" s="19">
        <v>311</v>
      </c>
      <c r="I24" s="51">
        <v>899</v>
      </c>
      <c r="J24" s="19">
        <v>97.58</v>
      </c>
      <c r="K24" s="19">
        <v>375.71000000000004</v>
      </c>
      <c r="L24" s="19">
        <v>223.16</v>
      </c>
      <c r="M24" s="20">
        <v>696.45</v>
      </c>
    </row>
    <row r="25" spans="1:13" x14ac:dyDescent="0.2">
      <c r="A25" s="7" t="s">
        <v>5</v>
      </c>
      <c r="B25" s="19">
        <v>65</v>
      </c>
      <c r="C25" s="19">
        <v>93</v>
      </c>
      <c r="D25" s="19">
        <v>276</v>
      </c>
      <c r="E25" s="51">
        <v>434</v>
      </c>
      <c r="F25" s="19">
        <v>198</v>
      </c>
      <c r="G25" s="19">
        <v>643</v>
      </c>
      <c r="H25" s="19">
        <v>1423</v>
      </c>
      <c r="I25" s="51">
        <v>2264</v>
      </c>
      <c r="J25" s="19">
        <v>105.6</v>
      </c>
      <c r="K25" s="19">
        <v>562.24</v>
      </c>
      <c r="L25" s="19">
        <v>982.94999999999993</v>
      </c>
      <c r="M25" s="20">
        <v>1650.79</v>
      </c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206</v>
      </c>
      <c r="C26" s="9">
        <v>187</v>
      </c>
      <c r="D26" s="9">
        <v>916</v>
      </c>
      <c r="E26" s="56">
        <v>1309</v>
      </c>
      <c r="F26" s="9">
        <v>611</v>
      </c>
      <c r="G26" s="9">
        <v>1276</v>
      </c>
      <c r="H26" s="9">
        <v>5265</v>
      </c>
      <c r="I26" s="56">
        <v>7152</v>
      </c>
      <c r="J26" s="9">
        <v>403.28000000000003</v>
      </c>
      <c r="K26" s="9">
        <v>1103.6000000000001</v>
      </c>
      <c r="L26" s="9">
        <v>3826.14</v>
      </c>
      <c r="M26" s="12">
        <v>5333.02</v>
      </c>
    </row>
    <row r="27" spans="1:13" x14ac:dyDescent="0.2">
      <c r="A27" s="7" t="s">
        <v>38</v>
      </c>
      <c r="B27" s="19">
        <v>30</v>
      </c>
      <c r="C27" s="19">
        <v>31</v>
      </c>
      <c r="D27" s="19">
        <v>128</v>
      </c>
      <c r="E27" s="51">
        <v>189</v>
      </c>
      <c r="F27" s="19">
        <v>90</v>
      </c>
      <c r="G27" s="19">
        <v>218</v>
      </c>
      <c r="H27" s="19">
        <v>665</v>
      </c>
      <c r="I27" s="51">
        <v>973</v>
      </c>
      <c r="J27" s="19">
        <v>52.99</v>
      </c>
      <c r="K27" s="19">
        <v>190.07000000000002</v>
      </c>
      <c r="L27" s="19">
        <v>491.25</v>
      </c>
      <c r="M27" s="20">
        <v>734.31000000000006</v>
      </c>
    </row>
    <row r="28" spans="1:13" x14ac:dyDescent="0.2">
      <c r="A28" s="7" t="s">
        <v>39</v>
      </c>
      <c r="B28" s="19">
        <v>18</v>
      </c>
      <c r="C28" s="19">
        <v>11</v>
      </c>
      <c r="D28" s="19">
        <v>116</v>
      </c>
      <c r="E28" s="51">
        <v>145</v>
      </c>
      <c r="F28" s="19">
        <v>39</v>
      </c>
      <c r="G28" s="19">
        <v>48</v>
      </c>
      <c r="H28" s="19">
        <v>1072</v>
      </c>
      <c r="I28" s="51">
        <v>1159</v>
      </c>
      <c r="J28" s="19">
        <v>23.43</v>
      </c>
      <c r="K28" s="19">
        <v>42.22</v>
      </c>
      <c r="L28" s="19">
        <v>865.09000000000015</v>
      </c>
      <c r="M28" s="20">
        <v>930.74000000000012</v>
      </c>
    </row>
    <row r="29" spans="1:13" x14ac:dyDescent="0.2">
      <c r="A29" s="7" t="s">
        <v>40</v>
      </c>
      <c r="B29" s="19">
        <v>75</v>
      </c>
      <c r="C29" s="19">
        <v>75</v>
      </c>
      <c r="D29" s="19">
        <v>473</v>
      </c>
      <c r="E29" s="51">
        <v>623</v>
      </c>
      <c r="F29" s="19">
        <v>220</v>
      </c>
      <c r="G29" s="19">
        <v>512</v>
      </c>
      <c r="H29" s="19">
        <v>2619</v>
      </c>
      <c r="I29" s="51">
        <v>3351</v>
      </c>
      <c r="J29" s="19">
        <v>147.26</v>
      </c>
      <c r="K29" s="19">
        <v>448.39</v>
      </c>
      <c r="L29" s="19">
        <v>1855.6499999999999</v>
      </c>
      <c r="M29" s="20">
        <v>2451.2999999999997</v>
      </c>
    </row>
    <row r="30" spans="1:13" x14ac:dyDescent="0.2">
      <c r="A30" s="7" t="s">
        <v>41</v>
      </c>
      <c r="B30" s="19">
        <v>33</v>
      </c>
      <c r="C30" s="19">
        <v>28</v>
      </c>
      <c r="D30" s="19">
        <v>49</v>
      </c>
      <c r="E30" s="51">
        <v>110</v>
      </c>
      <c r="F30" s="19">
        <v>107</v>
      </c>
      <c r="G30" s="19">
        <v>161</v>
      </c>
      <c r="H30" s="19">
        <v>153</v>
      </c>
      <c r="I30" s="51">
        <v>421</v>
      </c>
      <c r="J30" s="19">
        <v>80.11</v>
      </c>
      <c r="K30" s="19">
        <v>139.68</v>
      </c>
      <c r="L30" s="19">
        <v>110.21000000000001</v>
      </c>
      <c r="M30" s="20">
        <v>330</v>
      </c>
    </row>
    <row r="31" spans="1:13" x14ac:dyDescent="0.2">
      <c r="A31" s="7" t="s">
        <v>60</v>
      </c>
      <c r="B31" s="19">
        <v>50</v>
      </c>
      <c r="C31" s="19">
        <v>42</v>
      </c>
      <c r="D31" s="19">
        <v>150</v>
      </c>
      <c r="E31" s="51">
        <v>242</v>
      </c>
      <c r="F31" s="19">
        <v>155</v>
      </c>
      <c r="G31" s="19">
        <v>337</v>
      </c>
      <c r="H31" s="19">
        <v>756</v>
      </c>
      <c r="I31" s="51">
        <v>1248</v>
      </c>
      <c r="J31" s="19">
        <v>99.49</v>
      </c>
      <c r="K31" s="19">
        <v>283.24</v>
      </c>
      <c r="L31" s="19">
        <v>503.94000000000005</v>
      </c>
      <c r="M31" s="20">
        <v>886.67000000000007</v>
      </c>
    </row>
    <row r="32" spans="1:13" x14ac:dyDescent="0.2">
      <c r="A32" s="6" t="str">
        <f>VLOOKUP("&lt;Zeilentitel_5&gt;",Uebersetzungen!$B$3:$E$103,Uebersetzungen!$B$2+1,FALSE)</f>
        <v>Region Imboden</v>
      </c>
      <c r="B32" s="9">
        <v>80</v>
      </c>
      <c r="C32" s="9">
        <v>228</v>
      </c>
      <c r="D32" s="9">
        <v>1033</v>
      </c>
      <c r="E32" s="56">
        <v>1341</v>
      </c>
      <c r="F32" s="9">
        <v>275</v>
      </c>
      <c r="G32" s="9">
        <v>4057</v>
      </c>
      <c r="H32" s="9">
        <v>4585</v>
      </c>
      <c r="I32" s="56">
        <v>8917</v>
      </c>
      <c r="J32" s="9">
        <v>189.42</v>
      </c>
      <c r="K32" s="9">
        <v>3766.6099999999997</v>
      </c>
      <c r="L32" s="9">
        <v>3271.1099999999992</v>
      </c>
      <c r="M32" s="12">
        <v>7227.1399999999994</v>
      </c>
    </row>
    <row r="33" spans="1:13" x14ac:dyDescent="0.2">
      <c r="A33" s="7" t="s">
        <v>31</v>
      </c>
      <c r="B33" s="19">
        <v>12</v>
      </c>
      <c r="C33" s="19">
        <v>25</v>
      </c>
      <c r="D33" s="19">
        <v>145</v>
      </c>
      <c r="E33" s="51">
        <v>182</v>
      </c>
      <c r="F33" s="19">
        <v>69</v>
      </c>
      <c r="G33" s="19">
        <v>1035</v>
      </c>
      <c r="H33" s="19">
        <v>651</v>
      </c>
      <c r="I33" s="51">
        <v>1755</v>
      </c>
      <c r="J33" s="19">
        <v>51.43</v>
      </c>
      <c r="K33" s="19">
        <v>972.44999999999993</v>
      </c>
      <c r="L33" s="19">
        <v>421.78</v>
      </c>
      <c r="M33" s="20">
        <v>1445.6599999999999</v>
      </c>
    </row>
    <row r="34" spans="1:13" x14ac:dyDescent="0.2">
      <c r="A34" s="7" t="s">
        <v>32</v>
      </c>
      <c r="B34" s="19">
        <v>12</v>
      </c>
      <c r="C34" s="19">
        <v>70</v>
      </c>
      <c r="D34" s="19">
        <v>315</v>
      </c>
      <c r="E34" s="51">
        <v>397</v>
      </c>
      <c r="F34" s="19">
        <v>41</v>
      </c>
      <c r="G34" s="19">
        <v>2061</v>
      </c>
      <c r="H34" s="19">
        <v>1759</v>
      </c>
      <c r="I34" s="51">
        <v>3861</v>
      </c>
      <c r="J34" s="19">
        <v>26.79</v>
      </c>
      <c r="K34" s="19">
        <v>1937.6799999999998</v>
      </c>
      <c r="L34" s="19">
        <v>1250.4199999999996</v>
      </c>
      <c r="M34" s="20">
        <v>3214.8899999999994</v>
      </c>
    </row>
    <row r="35" spans="1:13" x14ac:dyDescent="0.2">
      <c r="A35" s="7" t="s">
        <v>33</v>
      </c>
      <c r="B35" s="19">
        <v>7</v>
      </c>
      <c r="C35" s="19">
        <v>19</v>
      </c>
      <c r="D35" s="19">
        <v>55</v>
      </c>
      <c r="E35" s="51">
        <v>81</v>
      </c>
      <c r="F35" s="19">
        <v>19</v>
      </c>
      <c r="G35" s="19">
        <v>223</v>
      </c>
      <c r="H35" s="19">
        <v>159</v>
      </c>
      <c r="I35" s="51">
        <v>401</v>
      </c>
      <c r="J35" s="19">
        <v>13.31</v>
      </c>
      <c r="K35" s="19">
        <v>208.3</v>
      </c>
      <c r="L35" s="19">
        <v>104.30000000000001</v>
      </c>
      <c r="M35" s="20">
        <v>325.91000000000003</v>
      </c>
    </row>
    <row r="36" spans="1:13" x14ac:dyDescent="0.2">
      <c r="A36" s="7" t="s">
        <v>34</v>
      </c>
      <c r="B36" s="19">
        <v>10</v>
      </c>
      <c r="C36" s="19">
        <v>34</v>
      </c>
      <c r="D36" s="19">
        <v>80</v>
      </c>
      <c r="E36" s="51">
        <v>124</v>
      </c>
      <c r="F36" s="19">
        <v>27</v>
      </c>
      <c r="G36" s="19">
        <v>208</v>
      </c>
      <c r="H36" s="19">
        <v>261</v>
      </c>
      <c r="I36" s="51">
        <v>496</v>
      </c>
      <c r="J36" s="19">
        <v>18.579999999999998</v>
      </c>
      <c r="K36" s="19">
        <v>185.67000000000002</v>
      </c>
      <c r="L36" s="19">
        <v>174.04999999999998</v>
      </c>
      <c r="M36" s="20">
        <v>378.29999999999995</v>
      </c>
    </row>
    <row r="37" spans="1:13" x14ac:dyDescent="0.2">
      <c r="A37" s="7" t="s">
        <v>35</v>
      </c>
      <c r="B37" s="19">
        <v>16</v>
      </c>
      <c r="C37" s="19">
        <v>43</v>
      </c>
      <c r="D37" s="19">
        <v>294</v>
      </c>
      <c r="E37" s="51">
        <v>353</v>
      </c>
      <c r="F37" s="19">
        <v>39</v>
      </c>
      <c r="G37" s="19">
        <v>326</v>
      </c>
      <c r="H37" s="19">
        <v>1434</v>
      </c>
      <c r="I37" s="51">
        <v>1799</v>
      </c>
      <c r="J37" s="19">
        <v>22.27</v>
      </c>
      <c r="K37" s="19">
        <v>282.93</v>
      </c>
      <c r="L37" s="19">
        <v>1117.2499999999998</v>
      </c>
      <c r="M37" s="20">
        <v>1422.4499999999998</v>
      </c>
    </row>
    <row r="38" spans="1:13" x14ac:dyDescent="0.2">
      <c r="A38" s="7" t="s">
        <v>36</v>
      </c>
      <c r="B38" s="19">
        <v>10</v>
      </c>
      <c r="C38" s="19">
        <v>18</v>
      </c>
      <c r="D38" s="19">
        <v>60</v>
      </c>
      <c r="E38" s="51">
        <v>88</v>
      </c>
      <c r="F38" s="19">
        <v>32</v>
      </c>
      <c r="G38" s="19">
        <v>95</v>
      </c>
      <c r="H38" s="19">
        <v>134</v>
      </c>
      <c r="I38" s="51">
        <v>261</v>
      </c>
      <c r="J38" s="19">
        <v>25.04</v>
      </c>
      <c r="K38" s="19">
        <v>79.039999999999992</v>
      </c>
      <c r="L38" s="19">
        <v>78.720000000000013</v>
      </c>
      <c r="M38" s="20">
        <v>182.8</v>
      </c>
    </row>
    <row r="39" spans="1:13" x14ac:dyDescent="0.2">
      <c r="A39" s="7" t="s">
        <v>37</v>
      </c>
      <c r="B39" s="19">
        <v>13</v>
      </c>
      <c r="C39" s="19">
        <v>19</v>
      </c>
      <c r="D39" s="19">
        <v>84</v>
      </c>
      <c r="E39" s="51">
        <v>116</v>
      </c>
      <c r="F39" s="19">
        <v>48</v>
      </c>
      <c r="G39" s="19">
        <v>109</v>
      </c>
      <c r="H39" s="19">
        <v>187</v>
      </c>
      <c r="I39" s="51">
        <v>344</v>
      </c>
      <c r="J39" s="19">
        <v>32</v>
      </c>
      <c r="K39" s="19">
        <v>100.54</v>
      </c>
      <c r="L39" s="19">
        <v>124.59</v>
      </c>
      <c r="M39" s="20">
        <v>257.13</v>
      </c>
    </row>
    <row r="40" spans="1:13" x14ac:dyDescent="0.2">
      <c r="A40" s="6" t="str">
        <f>VLOOKUP("&lt;Zeilentitel_6&gt;",Uebersetzungen!$B$3:$E$103,Uebersetzungen!$B$2+1,FALSE)</f>
        <v>Region Landquart</v>
      </c>
      <c r="B40" s="9">
        <v>246</v>
      </c>
      <c r="C40" s="9">
        <v>368</v>
      </c>
      <c r="D40" s="9">
        <v>1492</v>
      </c>
      <c r="E40" s="56">
        <v>2106</v>
      </c>
      <c r="F40" s="9">
        <v>892</v>
      </c>
      <c r="G40" s="9">
        <v>4753</v>
      </c>
      <c r="H40" s="9">
        <v>8157</v>
      </c>
      <c r="I40" s="56">
        <v>13802</v>
      </c>
      <c r="J40" s="9">
        <v>596.14</v>
      </c>
      <c r="K40" s="9">
        <v>4358.1099999999997</v>
      </c>
      <c r="L40" s="9">
        <v>5986.1600000000008</v>
      </c>
      <c r="M40" s="12">
        <v>10940.41</v>
      </c>
    </row>
    <row r="41" spans="1:13" x14ac:dyDescent="0.2">
      <c r="A41" s="7" t="s">
        <v>71</v>
      </c>
      <c r="B41" s="19">
        <v>29</v>
      </c>
      <c r="C41" s="19">
        <v>54</v>
      </c>
      <c r="D41" s="19">
        <v>139</v>
      </c>
      <c r="E41" s="51">
        <v>222</v>
      </c>
      <c r="F41" s="19">
        <v>68</v>
      </c>
      <c r="G41" s="19">
        <v>617</v>
      </c>
      <c r="H41" s="19">
        <v>485</v>
      </c>
      <c r="I41" s="51">
        <v>1170</v>
      </c>
      <c r="J41" s="19">
        <v>50.51</v>
      </c>
      <c r="K41" s="19">
        <v>562.43000000000006</v>
      </c>
      <c r="L41" s="19">
        <v>348.01999999999992</v>
      </c>
      <c r="M41" s="20">
        <v>960.96</v>
      </c>
    </row>
    <row r="42" spans="1:13" x14ac:dyDescent="0.2">
      <c r="A42" s="7" t="s">
        <v>72</v>
      </c>
      <c r="B42" s="19">
        <v>19</v>
      </c>
      <c r="C42" s="19">
        <v>43</v>
      </c>
      <c r="D42" s="19">
        <v>106</v>
      </c>
      <c r="E42" s="51">
        <v>168</v>
      </c>
      <c r="F42" s="19">
        <v>91</v>
      </c>
      <c r="G42" s="19">
        <v>335</v>
      </c>
      <c r="H42" s="19">
        <v>504</v>
      </c>
      <c r="I42" s="51">
        <v>930</v>
      </c>
      <c r="J42" s="19">
        <v>69.2</v>
      </c>
      <c r="K42" s="19">
        <v>300.27999999999997</v>
      </c>
      <c r="L42" s="19">
        <v>399.69000000000005</v>
      </c>
      <c r="M42" s="20">
        <v>769.17000000000007</v>
      </c>
    </row>
    <row r="43" spans="1:13" x14ac:dyDescent="0.2">
      <c r="A43" s="7" t="s">
        <v>73</v>
      </c>
      <c r="B43" s="19">
        <v>20</v>
      </c>
      <c r="C43" s="19">
        <v>52</v>
      </c>
      <c r="D43" s="19">
        <v>229</v>
      </c>
      <c r="E43" s="51">
        <v>301</v>
      </c>
      <c r="F43" s="19">
        <v>60</v>
      </c>
      <c r="G43" s="19">
        <v>688</v>
      </c>
      <c r="H43" s="19">
        <v>1365</v>
      </c>
      <c r="I43" s="51">
        <v>2113</v>
      </c>
      <c r="J43" s="19">
        <v>35.01</v>
      </c>
      <c r="K43" s="19">
        <v>625.04</v>
      </c>
      <c r="L43" s="19">
        <v>921.94999999999993</v>
      </c>
      <c r="M43" s="20">
        <v>1582</v>
      </c>
    </row>
    <row r="44" spans="1:13" x14ac:dyDescent="0.2">
      <c r="A44" s="7" t="s">
        <v>74</v>
      </c>
      <c r="B44" s="19">
        <v>24</v>
      </c>
      <c r="C44" s="19">
        <v>6</v>
      </c>
      <c r="D44" s="19">
        <v>50</v>
      </c>
      <c r="E44" s="51">
        <v>80</v>
      </c>
      <c r="F44" s="19">
        <v>106</v>
      </c>
      <c r="G44" s="19">
        <v>10</v>
      </c>
      <c r="H44" s="19">
        <v>209</v>
      </c>
      <c r="I44" s="51">
        <v>325</v>
      </c>
      <c r="J44" s="19">
        <v>62.78</v>
      </c>
      <c r="K44" s="19">
        <v>4.13</v>
      </c>
      <c r="L44" s="19">
        <v>145.69999999999999</v>
      </c>
      <c r="M44" s="20">
        <v>212.60999999999999</v>
      </c>
    </row>
    <row r="45" spans="1:13" x14ac:dyDescent="0.2">
      <c r="A45" s="7" t="s">
        <v>75</v>
      </c>
      <c r="B45" s="19">
        <v>33</v>
      </c>
      <c r="C45" s="19">
        <v>11</v>
      </c>
      <c r="D45" s="19">
        <v>47</v>
      </c>
      <c r="E45" s="51">
        <v>91</v>
      </c>
      <c r="F45" s="19">
        <v>110</v>
      </c>
      <c r="G45" s="19">
        <v>17</v>
      </c>
      <c r="H45" s="19">
        <v>162</v>
      </c>
      <c r="I45" s="51">
        <v>289</v>
      </c>
      <c r="J45" s="19">
        <v>66.5</v>
      </c>
      <c r="K45" s="19">
        <v>14.3</v>
      </c>
      <c r="L45" s="19">
        <v>119.52</v>
      </c>
      <c r="M45" s="20">
        <v>200.32</v>
      </c>
    </row>
    <row r="46" spans="1:13" x14ac:dyDescent="0.2">
      <c r="A46" s="7" t="s">
        <v>76</v>
      </c>
      <c r="B46" s="19">
        <v>54</v>
      </c>
      <c r="C46" s="19">
        <v>54</v>
      </c>
      <c r="D46" s="19">
        <v>239</v>
      </c>
      <c r="E46" s="51">
        <v>347</v>
      </c>
      <c r="F46" s="19">
        <v>168</v>
      </c>
      <c r="G46" s="19">
        <v>630</v>
      </c>
      <c r="H46" s="19">
        <v>1260</v>
      </c>
      <c r="I46" s="51">
        <v>2058</v>
      </c>
      <c r="J46" s="19">
        <v>119.06</v>
      </c>
      <c r="K46" s="19">
        <v>581</v>
      </c>
      <c r="L46" s="19">
        <v>896.53000000000009</v>
      </c>
      <c r="M46" s="20">
        <v>1596.5900000000001</v>
      </c>
    </row>
    <row r="47" spans="1:13" x14ac:dyDescent="0.2">
      <c r="A47" s="7" t="s">
        <v>77</v>
      </c>
      <c r="B47" s="19">
        <v>40</v>
      </c>
      <c r="C47" s="19">
        <v>41</v>
      </c>
      <c r="D47" s="19">
        <v>158</v>
      </c>
      <c r="E47" s="51">
        <v>239</v>
      </c>
      <c r="F47" s="19">
        <v>150</v>
      </c>
      <c r="G47" s="19">
        <v>246</v>
      </c>
      <c r="H47" s="19">
        <v>498</v>
      </c>
      <c r="I47" s="51">
        <v>894</v>
      </c>
      <c r="J47" s="19">
        <v>81.42</v>
      </c>
      <c r="K47" s="19">
        <v>227.98999999999998</v>
      </c>
      <c r="L47" s="19">
        <v>357.80000000000007</v>
      </c>
      <c r="M47" s="20">
        <v>667.21</v>
      </c>
    </row>
    <row r="48" spans="1:13" x14ac:dyDescent="0.2">
      <c r="A48" s="7" t="s">
        <v>78</v>
      </c>
      <c r="B48" s="19">
        <v>27</v>
      </c>
      <c r="C48" s="19">
        <v>107</v>
      </c>
      <c r="D48" s="19">
        <v>524</v>
      </c>
      <c r="E48" s="51">
        <v>658</v>
      </c>
      <c r="F48" s="19">
        <v>139</v>
      </c>
      <c r="G48" s="19">
        <v>2210</v>
      </c>
      <c r="H48" s="19">
        <v>3674</v>
      </c>
      <c r="I48" s="51">
        <v>6023</v>
      </c>
      <c r="J48" s="19">
        <v>111.66</v>
      </c>
      <c r="K48" s="19">
        <v>2042.9399999999998</v>
      </c>
      <c r="L48" s="19">
        <v>2796.9500000000007</v>
      </c>
      <c r="M48" s="20">
        <v>4951.5500000000011</v>
      </c>
    </row>
    <row r="49" spans="1:13" x14ac:dyDescent="0.2">
      <c r="A49" s="6" t="str">
        <f>VLOOKUP("&lt;Zeilentitel_7&gt;",Uebersetzungen!$B$3:$E$103,Uebersetzungen!$B$2+1,FALSE)</f>
        <v>Region Maloja</v>
      </c>
      <c r="B49" s="9">
        <v>110</v>
      </c>
      <c r="C49" s="9">
        <v>301</v>
      </c>
      <c r="D49" s="9">
        <v>2107</v>
      </c>
      <c r="E49" s="56">
        <v>2518</v>
      </c>
      <c r="F49" s="9">
        <v>354</v>
      </c>
      <c r="G49" s="9">
        <v>2931</v>
      </c>
      <c r="H49" s="9">
        <v>14909</v>
      </c>
      <c r="I49" s="56">
        <v>18194</v>
      </c>
      <c r="J49" s="9">
        <v>250.94</v>
      </c>
      <c r="K49" s="9">
        <v>2678.8599999999997</v>
      </c>
      <c r="L49" s="9">
        <v>11756.989999999998</v>
      </c>
      <c r="M49" s="12">
        <v>14686.789999999997</v>
      </c>
    </row>
    <row r="50" spans="1:13" x14ac:dyDescent="0.2">
      <c r="A50" s="7" t="s">
        <v>42</v>
      </c>
      <c r="B50" s="19">
        <v>5</v>
      </c>
      <c r="C50" s="19">
        <v>8</v>
      </c>
      <c r="D50" s="19">
        <v>56</v>
      </c>
      <c r="E50" s="51">
        <v>69</v>
      </c>
      <c r="F50" s="19">
        <v>12</v>
      </c>
      <c r="G50" s="19">
        <v>107</v>
      </c>
      <c r="H50" s="19">
        <v>216</v>
      </c>
      <c r="I50" s="51">
        <v>335</v>
      </c>
      <c r="J50" s="19">
        <v>9.25</v>
      </c>
      <c r="K50" s="19">
        <v>91.45</v>
      </c>
      <c r="L50" s="19">
        <v>164.02000000000004</v>
      </c>
      <c r="M50" s="20">
        <v>264.72000000000003</v>
      </c>
    </row>
    <row r="51" spans="1:13" x14ac:dyDescent="0.2">
      <c r="A51" s="7" t="s">
        <v>43</v>
      </c>
      <c r="B51" s="19">
        <v>8</v>
      </c>
      <c r="C51" s="19">
        <v>18</v>
      </c>
      <c r="D51" s="19">
        <v>146</v>
      </c>
      <c r="E51" s="51">
        <v>172</v>
      </c>
      <c r="F51" s="19">
        <v>40</v>
      </c>
      <c r="G51" s="19">
        <v>148</v>
      </c>
      <c r="H51" s="19">
        <v>795</v>
      </c>
      <c r="I51" s="51">
        <v>983</v>
      </c>
      <c r="J51" s="19">
        <v>30.77</v>
      </c>
      <c r="K51" s="19">
        <v>137.15</v>
      </c>
      <c r="L51" s="19">
        <v>619.02</v>
      </c>
      <c r="M51" s="20">
        <v>786.94</v>
      </c>
    </row>
    <row r="52" spans="1:13" x14ac:dyDescent="0.2">
      <c r="A52" s="7" t="s">
        <v>44</v>
      </c>
      <c r="B52" s="19">
        <v>5</v>
      </c>
      <c r="C52" s="19" t="s">
        <v>206</v>
      </c>
      <c r="D52" s="19">
        <v>23</v>
      </c>
      <c r="E52" s="51">
        <v>29</v>
      </c>
      <c r="F52" s="19">
        <v>16</v>
      </c>
      <c r="G52" s="19" t="s">
        <v>206</v>
      </c>
      <c r="H52" s="19">
        <v>50</v>
      </c>
      <c r="I52" s="51">
        <v>70</v>
      </c>
      <c r="J52" s="19">
        <v>11.39</v>
      </c>
      <c r="K52" s="19" t="s">
        <v>206</v>
      </c>
      <c r="L52" s="19">
        <v>36.53</v>
      </c>
      <c r="M52" s="20">
        <v>51.35</v>
      </c>
    </row>
    <row r="53" spans="1:13" x14ac:dyDescent="0.2">
      <c r="A53" s="7" t="s">
        <v>45</v>
      </c>
      <c r="B53" s="19" t="s">
        <v>206</v>
      </c>
      <c r="C53" s="19">
        <v>25</v>
      </c>
      <c r="D53" s="19">
        <v>201</v>
      </c>
      <c r="E53" s="51">
        <v>228</v>
      </c>
      <c r="F53" s="19" t="s">
        <v>206</v>
      </c>
      <c r="G53" s="19">
        <v>349</v>
      </c>
      <c r="H53" s="19">
        <v>1558</v>
      </c>
      <c r="I53" s="51">
        <v>1912</v>
      </c>
      <c r="J53" s="19" t="s">
        <v>206</v>
      </c>
      <c r="K53" s="19">
        <v>323.55</v>
      </c>
      <c r="L53" s="19">
        <v>1286.0699999999995</v>
      </c>
      <c r="M53" s="20">
        <v>1613.3799999999994</v>
      </c>
    </row>
    <row r="54" spans="1:13" x14ac:dyDescent="0.2">
      <c r="A54" s="7" t="s">
        <v>94</v>
      </c>
      <c r="B54" s="19">
        <v>7</v>
      </c>
      <c r="C54" s="19">
        <v>12</v>
      </c>
      <c r="D54" s="19">
        <v>59</v>
      </c>
      <c r="E54" s="51">
        <v>78</v>
      </c>
      <c r="F54" s="19">
        <v>20</v>
      </c>
      <c r="G54" s="19">
        <v>49</v>
      </c>
      <c r="H54" s="19">
        <v>166</v>
      </c>
      <c r="I54" s="51">
        <v>235</v>
      </c>
      <c r="J54" s="19">
        <v>16.010000000000002</v>
      </c>
      <c r="K54" s="19">
        <v>42.5</v>
      </c>
      <c r="L54" s="19">
        <v>119.34</v>
      </c>
      <c r="M54" s="20">
        <v>177.85000000000002</v>
      </c>
    </row>
    <row r="55" spans="1:13" x14ac:dyDescent="0.2">
      <c r="A55" s="7" t="s">
        <v>46</v>
      </c>
      <c r="B55" s="19">
        <v>9</v>
      </c>
      <c r="C55" s="19">
        <v>41</v>
      </c>
      <c r="D55" s="19">
        <v>324</v>
      </c>
      <c r="E55" s="51">
        <v>374</v>
      </c>
      <c r="F55" s="19">
        <v>24</v>
      </c>
      <c r="G55" s="19">
        <v>396</v>
      </c>
      <c r="H55" s="19">
        <v>2476</v>
      </c>
      <c r="I55" s="51">
        <v>2896</v>
      </c>
      <c r="J55" s="19">
        <v>17.64</v>
      </c>
      <c r="K55" s="19">
        <v>356.49</v>
      </c>
      <c r="L55" s="19">
        <v>1879.4100000000003</v>
      </c>
      <c r="M55" s="20">
        <v>2253.5400000000004</v>
      </c>
    </row>
    <row r="56" spans="1:13" x14ac:dyDescent="0.2">
      <c r="A56" s="7" t="s">
        <v>96</v>
      </c>
      <c r="B56" s="19">
        <v>5</v>
      </c>
      <c r="C56" s="19">
        <v>79</v>
      </c>
      <c r="D56" s="19">
        <v>752</v>
      </c>
      <c r="E56" s="51">
        <v>836</v>
      </c>
      <c r="F56" s="19">
        <v>20</v>
      </c>
      <c r="G56" s="19">
        <v>972</v>
      </c>
      <c r="H56" s="19">
        <v>6505</v>
      </c>
      <c r="I56" s="51">
        <v>7497</v>
      </c>
      <c r="J56" s="19">
        <v>15.81</v>
      </c>
      <c r="K56" s="19">
        <v>920.1</v>
      </c>
      <c r="L56" s="19">
        <v>5251.1799999999994</v>
      </c>
      <c r="M56" s="20">
        <v>6187.0899999999992</v>
      </c>
    </row>
    <row r="57" spans="1:13" x14ac:dyDescent="0.2">
      <c r="A57" s="7" t="s">
        <v>47</v>
      </c>
      <c r="B57" s="19">
        <v>17</v>
      </c>
      <c r="C57" s="19">
        <v>13</v>
      </c>
      <c r="D57" s="19">
        <v>61</v>
      </c>
      <c r="E57" s="51">
        <v>91</v>
      </c>
      <c r="F57" s="19">
        <v>40</v>
      </c>
      <c r="G57" s="19">
        <v>135</v>
      </c>
      <c r="H57" s="19">
        <v>143</v>
      </c>
      <c r="I57" s="51">
        <v>318</v>
      </c>
      <c r="J57" s="19">
        <v>26.34</v>
      </c>
      <c r="K57" s="19">
        <v>116.87</v>
      </c>
      <c r="L57" s="19">
        <v>92.720000000000013</v>
      </c>
      <c r="M57" s="20">
        <v>235.93</v>
      </c>
    </row>
    <row r="58" spans="1:13" x14ac:dyDescent="0.2">
      <c r="A58" s="7" t="s">
        <v>97</v>
      </c>
      <c r="B58" s="19">
        <v>8</v>
      </c>
      <c r="C58" s="19">
        <v>14</v>
      </c>
      <c r="D58" s="19">
        <v>80</v>
      </c>
      <c r="E58" s="51">
        <v>102</v>
      </c>
      <c r="F58" s="19">
        <v>33</v>
      </c>
      <c r="G58" s="19">
        <v>152</v>
      </c>
      <c r="H58" s="19">
        <v>810</v>
      </c>
      <c r="I58" s="51">
        <v>995</v>
      </c>
      <c r="J58" s="19">
        <v>19.54</v>
      </c>
      <c r="K58" s="19">
        <v>142.69</v>
      </c>
      <c r="L58" s="19">
        <v>673.08</v>
      </c>
      <c r="M58" s="20">
        <v>835.31000000000006</v>
      </c>
    </row>
    <row r="59" spans="1:13" x14ac:dyDescent="0.2">
      <c r="A59" s="7" t="s">
        <v>48</v>
      </c>
      <c r="B59" s="19">
        <v>5</v>
      </c>
      <c r="C59" s="19">
        <v>11</v>
      </c>
      <c r="D59" s="19">
        <v>139</v>
      </c>
      <c r="E59" s="51">
        <v>155</v>
      </c>
      <c r="F59" s="19">
        <v>19</v>
      </c>
      <c r="G59" s="19">
        <v>46</v>
      </c>
      <c r="H59" s="19">
        <v>922</v>
      </c>
      <c r="I59" s="51">
        <v>987</v>
      </c>
      <c r="J59" s="19">
        <v>16.96</v>
      </c>
      <c r="K59" s="19">
        <v>40.72</v>
      </c>
      <c r="L59" s="19">
        <v>741.36999999999989</v>
      </c>
      <c r="M59" s="20">
        <v>799.04999999999984</v>
      </c>
    </row>
    <row r="60" spans="1:13" x14ac:dyDescent="0.2">
      <c r="A60" s="7" t="s">
        <v>49</v>
      </c>
      <c r="B60" s="19">
        <v>8</v>
      </c>
      <c r="C60" s="19">
        <v>20</v>
      </c>
      <c r="D60" s="19">
        <v>109</v>
      </c>
      <c r="E60" s="51">
        <v>137</v>
      </c>
      <c r="F60" s="19">
        <v>27</v>
      </c>
      <c r="G60" s="19">
        <v>161</v>
      </c>
      <c r="H60" s="19">
        <v>637</v>
      </c>
      <c r="I60" s="51">
        <v>825</v>
      </c>
      <c r="J60" s="19">
        <v>17.62</v>
      </c>
      <c r="K60" s="19">
        <v>143.18</v>
      </c>
      <c r="L60" s="19">
        <v>489.44</v>
      </c>
      <c r="M60" s="20">
        <v>650.24</v>
      </c>
    </row>
    <row r="61" spans="1:13" x14ac:dyDescent="0.2">
      <c r="A61" s="7" t="s">
        <v>98</v>
      </c>
      <c r="B61" s="19">
        <v>31</v>
      </c>
      <c r="C61" s="19">
        <v>59</v>
      </c>
      <c r="D61" s="19">
        <v>157</v>
      </c>
      <c r="E61" s="51">
        <v>247</v>
      </c>
      <c r="F61" s="19">
        <v>98</v>
      </c>
      <c r="G61" s="19">
        <v>412</v>
      </c>
      <c r="H61" s="19">
        <v>631</v>
      </c>
      <c r="I61" s="51">
        <v>1141</v>
      </c>
      <c r="J61" s="19">
        <v>65.849999999999994</v>
      </c>
      <c r="K61" s="19">
        <v>360.73</v>
      </c>
      <c r="L61" s="19">
        <v>404.81</v>
      </c>
      <c r="M61" s="20">
        <v>831.3900000000001</v>
      </c>
    </row>
    <row r="62" spans="1:13" x14ac:dyDescent="0.2">
      <c r="A62" s="6" t="str">
        <f>VLOOKUP("&lt;Zeilentitel_8&gt;",Uebersetzungen!$B$3:$E$103,Uebersetzungen!$B$2+1,FALSE)</f>
        <v>Region Moesa</v>
      </c>
      <c r="B62" s="9">
        <v>113</v>
      </c>
      <c r="C62" s="9">
        <v>241</v>
      </c>
      <c r="D62" s="9">
        <v>847</v>
      </c>
      <c r="E62" s="56">
        <v>1201</v>
      </c>
      <c r="F62" s="9">
        <v>306</v>
      </c>
      <c r="G62" s="9">
        <v>1426</v>
      </c>
      <c r="H62" s="9">
        <v>2587</v>
      </c>
      <c r="I62" s="56">
        <v>4319</v>
      </c>
      <c r="J62" s="9">
        <v>187.56</v>
      </c>
      <c r="K62" s="9">
        <v>1266.25</v>
      </c>
      <c r="L62" s="9">
        <v>1804.66</v>
      </c>
      <c r="M62" s="12">
        <v>3258.4700000000003</v>
      </c>
    </row>
    <row r="63" spans="1:13" x14ac:dyDescent="0.2">
      <c r="A63" s="7" t="s">
        <v>50</v>
      </c>
      <c r="B63" s="19" t="s">
        <v>206</v>
      </c>
      <c r="C63" s="19" t="s">
        <v>206</v>
      </c>
      <c r="D63" s="19" t="s">
        <v>206</v>
      </c>
      <c r="E63" s="51">
        <v>6</v>
      </c>
      <c r="F63" s="19" t="s">
        <v>206</v>
      </c>
      <c r="G63" s="19" t="s">
        <v>206</v>
      </c>
      <c r="H63" s="19" t="s">
        <v>206</v>
      </c>
      <c r="I63" s="51">
        <v>17</v>
      </c>
      <c r="J63" s="19" t="s">
        <v>206</v>
      </c>
      <c r="K63" s="19" t="s">
        <v>206</v>
      </c>
      <c r="L63" s="19" t="s">
        <v>206</v>
      </c>
      <c r="M63" s="20">
        <v>6.04</v>
      </c>
    </row>
    <row r="64" spans="1:13" x14ac:dyDescent="0.2">
      <c r="A64" s="7" t="s">
        <v>51</v>
      </c>
      <c r="B64" s="19">
        <v>6</v>
      </c>
      <c r="C64" s="19">
        <v>5</v>
      </c>
      <c r="D64" s="19">
        <v>22</v>
      </c>
      <c r="E64" s="51">
        <v>33</v>
      </c>
      <c r="F64" s="19">
        <v>11</v>
      </c>
      <c r="G64" s="19">
        <v>5</v>
      </c>
      <c r="H64" s="19">
        <v>92</v>
      </c>
      <c r="I64" s="51">
        <v>108</v>
      </c>
      <c r="J64" s="19">
        <v>5.55</v>
      </c>
      <c r="K64" s="19">
        <v>4.2</v>
      </c>
      <c r="L64" s="19">
        <v>58.88</v>
      </c>
      <c r="M64" s="20">
        <v>68.63</v>
      </c>
    </row>
    <row r="65" spans="1:13" x14ac:dyDescent="0.2">
      <c r="A65" s="7" t="s">
        <v>52</v>
      </c>
      <c r="B65" s="19" t="s">
        <v>206</v>
      </c>
      <c r="C65" s="19">
        <v>4</v>
      </c>
      <c r="D65" s="19">
        <v>9</v>
      </c>
      <c r="E65" s="51">
        <v>16</v>
      </c>
      <c r="F65" s="19" t="s">
        <v>206</v>
      </c>
      <c r="G65" s="19">
        <v>4</v>
      </c>
      <c r="H65" s="19">
        <v>16</v>
      </c>
      <c r="I65" s="51">
        <v>27</v>
      </c>
      <c r="J65" s="19" t="s">
        <v>206</v>
      </c>
      <c r="K65" s="19">
        <v>3</v>
      </c>
      <c r="L65" s="19">
        <v>10.98</v>
      </c>
      <c r="M65" s="20">
        <v>18.37</v>
      </c>
    </row>
    <row r="66" spans="1:13" x14ac:dyDescent="0.2">
      <c r="A66" s="7" t="s">
        <v>53</v>
      </c>
      <c r="B66" s="19">
        <v>5</v>
      </c>
      <c r="C66" s="19" t="s">
        <v>206</v>
      </c>
      <c r="D66" s="19">
        <v>14</v>
      </c>
      <c r="E66" s="51">
        <v>20</v>
      </c>
      <c r="F66" s="19">
        <v>8</v>
      </c>
      <c r="G66" s="19" t="s">
        <v>206</v>
      </c>
      <c r="H66" s="19">
        <v>16</v>
      </c>
      <c r="I66" s="51">
        <v>25</v>
      </c>
      <c r="J66" s="19">
        <v>2</v>
      </c>
      <c r="K66" s="19" t="s">
        <v>206</v>
      </c>
      <c r="L66" s="19">
        <v>8.4</v>
      </c>
      <c r="M66" s="20">
        <v>11.38</v>
      </c>
    </row>
    <row r="67" spans="1:13" x14ac:dyDescent="0.2">
      <c r="A67" s="7" t="s">
        <v>54</v>
      </c>
      <c r="B67" s="19">
        <v>13</v>
      </c>
      <c r="C67" s="19">
        <v>28</v>
      </c>
      <c r="D67" s="19">
        <v>44</v>
      </c>
      <c r="E67" s="51">
        <v>85</v>
      </c>
      <c r="F67" s="19">
        <v>63</v>
      </c>
      <c r="G67" s="19">
        <v>120</v>
      </c>
      <c r="H67" s="19">
        <v>107</v>
      </c>
      <c r="I67" s="51">
        <v>290</v>
      </c>
      <c r="J67" s="19">
        <v>43.75</v>
      </c>
      <c r="K67" s="19">
        <v>103.36</v>
      </c>
      <c r="L67" s="19">
        <v>75.61</v>
      </c>
      <c r="M67" s="20">
        <v>222.72000000000003</v>
      </c>
    </row>
    <row r="68" spans="1:13" x14ac:dyDescent="0.2">
      <c r="A68" s="7" t="s">
        <v>55</v>
      </c>
      <c r="B68" s="19">
        <v>12</v>
      </c>
      <c r="C68" s="19">
        <v>31</v>
      </c>
      <c r="D68" s="19">
        <v>126</v>
      </c>
      <c r="E68" s="51">
        <v>169</v>
      </c>
      <c r="F68" s="19">
        <v>42</v>
      </c>
      <c r="G68" s="19">
        <v>137</v>
      </c>
      <c r="H68" s="19">
        <v>414</v>
      </c>
      <c r="I68" s="51">
        <v>593</v>
      </c>
      <c r="J68" s="19">
        <v>29.9</v>
      </c>
      <c r="K68" s="19">
        <v>123.96000000000001</v>
      </c>
      <c r="L68" s="19">
        <v>304.23</v>
      </c>
      <c r="M68" s="20">
        <v>458.09000000000003</v>
      </c>
    </row>
    <row r="69" spans="1:13" x14ac:dyDescent="0.2">
      <c r="A69" s="7" t="s">
        <v>56</v>
      </c>
      <c r="B69" s="19">
        <v>4</v>
      </c>
      <c r="C69" s="19">
        <v>16</v>
      </c>
      <c r="D69" s="19">
        <v>26</v>
      </c>
      <c r="E69" s="51">
        <v>46</v>
      </c>
      <c r="F69" s="19">
        <v>13</v>
      </c>
      <c r="G69" s="19">
        <v>46</v>
      </c>
      <c r="H69" s="19">
        <v>56</v>
      </c>
      <c r="I69" s="51">
        <v>115</v>
      </c>
      <c r="J69" s="19">
        <v>7.28</v>
      </c>
      <c r="K69" s="19">
        <v>36.700000000000003</v>
      </c>
      <c r="L69" s="19">
        <v>43.17</v>
      </c>
      <c r="M69" s="20">
        <v>87.15</v>
      </c>
    </row>
    <row r="70" spans="1:13" x14ac:dyDescent="0.2">
      <c r="A70" s="7" t="s">
        <v>57</v>
      </c>
      <c r="B70" s="19">
        <v>8</v>
      </c>
      <c r="C70" s="19">
        <v>11</v>
      </c>
      <c r="D70" s="19">
        <v>47</v>
      </c>
      <c r="E70" s="51">
        <v>66</v>
      </c>
      <c r="F70" s="19">
        <v>20</v>
      </c>
      <c r="G70" s="19">
        <v>48</v>
      </c>
      <c r="H70" s="19">
        <v>190</v>
      </c>
      <c r="I70" s="51">
        <v>258</v>
      </c>
      <c r="J70" s="19">
        <v>10.29</v>
      </c>
      <c r="K70" s="19">
        <v>44.180000000000007</v>
      </c>
      <c r="L70" s="19">
        <v>128.70000000000002</v>
      </c>
      <c r="M70" s="20">
        <v>183.17000000000002</v>
      </c>
    </row>
    <row r="71" spans="1:13" x14ac:dyDescent="0.2">
      <c r="A71" s="7" t="s">
        <v>58</v>
      </c>
      <c r="B71" s="19">
        <v>15</v>
      </c>
      <c r="C71" s="19">
        <v>50</v>
      </c>
      <c r="D71" s="19">
        <v>203</v>
      </c>
      <c r="E71" s="51">
        <v>268</v>
      </c>
      <c r="F71" s="19">
        <v>30</v>
      </c>
      <c r="G71" s="19">
        <v>346</v>
      </c>
      <c r="H71" s="19">
        <v>728</v>
      </c>
      <c r="I71" s="51">
        <v>1104</v>
      </c>
      <c r="J71" s="19">
        <v>15.43</v>
      </c>
      <c r="K71" s="19">
        <v>318.92</v>
      </c>
      <c r="L71" s="19">
        <v>518.94000000000005</v>
      </c>
      <c r="M71" s="20">
        <v>853.29000000000008</v>
      </c>
    </row>
    <row r="72" spans="1:13" x14ac:dyDescent="0.2">
      <c r="A72" s="7" t="s">
        <v>99</v>
      </c>
      <c r="B72" s="19">
        <v>20</v>
      </c>
      <c r="C72" s="19">
        <v>54</v>
      </c>
      <c r="D72" s="19">
        <v>264</v>
      </c>
      <c r="E72" s="51">
        <v>338</v>
      </c>
      <c r="F72" s="19">
        <v>50</v>
      </c>
      <c r="G72" s="19">
        <v>277</v>
      </c>
      <c r="H72" s="19">
        <v>781</v>
      </c>
      <c r="I72" s="51">
        <v>1108</v>
      </c>
      <c r="J72" s="19">
        <v>29.33</v>
      </c>
      <c r="K72" s="19">
        <v>245.06</v>
      </c>
      <c r="L72" s="19">
        <v>529.94000000000005</v>
      </c>
      <c r="M72" s="20">
        <v>804.33</v>
      </c>
    </row>
    <row r="73" spans="1:13" x14ac:dyDescent="0.2">
      <c r="A73" s="7" t="s">
        <v>59</v>
      </c>
      <c r="B73" s="19">
        <v>11</v>
      </c>
      <c r="C73" s="19">
        <v>33</v>
      </c>
      <c r="D73" s="19">
        <v>75</v>
      </c>
      <c r="E73" s="51">
        <v>119</v>
      </c>
      <c r="F73" s="19">
        <v>21</v>
      </c>
      <c r="G73" s="19">
        <v>380</v>
      </c>
      <c r="H73" s="19">
        <v>144</v>
      </c>
      <c r="I73" s="51">
        <v>545</v>
      </c>
      <c r="J73" s="19">
        <v>12.74</v>
      </c>
      <c r="K73" s="19">
        <v>338.22</v>
      </c>
      <c r="L73" s="19">
        <v>102.22999999999999</v>
      </c>
      <c r="M73" s="20">
        <v>453.19000000000005</v>
      </c>
    </row>
    <row r="74" spans="1:13" x14ac:dyDescent="0.2">
      <c r="A74" s="7" t="s">
        <v>100</v>
      </c>
      <c r="B74" s="19">
        <v>14</v>
      </c>
      <c r="C74" s="19">
        <v>6</v>
      </c>
      <c r="D74" s="19">
        <v>15</v>
      </c>
      <c r="E74" s="51">
        <v>35</v>
      </c>
      <c r="F74" s="19">
        <v>34</v>
      </c>
      <c r="G74" s="19">
        <v>60</v>
      </c>
      <c r="H74" s="19">
        <v>35</v>
      </c>
      <c r="I74" s="51">
        <v>129</v>
      </c>
      <c r="J74" s="19">
        <v>24.12</v>
      </c>
      <c r="K74" s="19">
        <v>46.75</v>
      </c>
      <c r="L74" s="19">
        <v>21.240000000000002</v>
      </c>
      <c r="M74" s="20">
        <v>92.110000000000014</v>
      </c>
    </row>
    <row r="75" spans="1:13" x14ac:dyDescent="0.2">
      <c r="A75" s="6" t="str">
        <f>VLOOKUP("&lt;Zeilentitel_9&gt;",Uebersetzungen!$B$3:$E$103,Uebersetzungen!$B$2+1,FALSE)</f>
        <v>Region Plessur</v>
      </c>
      <c r="B75" s="9">
        <v>129</v>
      </c>
      <c r="C75" s="9">
        <v>452</v>
      </c>
      <c r="D75" s="9">
        <v>3950</v>
      </c>
      <c r="E75" s="56">
        <v>4531</v>
      </c>
      <c r="F75" s="9">
        <v>401</v>
      </c>
      <c r="G75" s="9">
        <v>4221</v>
      </c>
      <c r="H75" s="9">
        <v>33175</v>
      </c>
      <c r="I75" s="56">
        <v>37797</v>
      </c>
      <c r="J75" s="9">
        <v>267.76</v>
      </c>
      <c r="K75" s="9">
        <v>3803.4500000000007</v>
      </c>
      <c r="L75" s="9">
        <v>24138.710000000003</v>
      </c>
      <c r="M75" s="12">
        <v>28209.920000000006</v>
      </c>
    </row>
    <row r="76" spans="1:13" x14ac:dyDescent="0.2">
      <c r="A76" s="7" t="s">
        <v>67</v>
      </c>
      <c r="B76" s="19">
        <v>36</v>
      </c>
      <c r="C76" s="19">
        <v>369</v>
      </c>
      <c r="D76" s="19">
        <v>3441</v>
      </c>
      <c r="E76" s="51">
        <v>3846</v>
      </c>
      <c r="F76" s="19">
        <v>155</v>
      </c>
      <c r="G76" s="19">
        <v>3691</v>
      </c>
      <c r="H76" s="19">
        <v>29941</v>
      </c>
      <c r="I76" s="51">
        <v>33787</v>
      </c>
      <c r="J76" s="19">
        <v>107.59</v>
      </c>
      <c r="K76" s="19">
        <v>3356.8700000000003</v>
      </c>
      <c r="L76" s="19">
        <v>21722.780000000002</v>
      </c>
      <c r="M76" s="20">
        <v>25187.24</v>
      </c>
    </row>
    <row r="77" spans="1:13" x14ac:dyDescent="0.2">
      <c r="A77" s="7" t="s">
        <v>68</v>
      </c>
      <c r="B77" s="19">
        <v>37</v>
      </c>
      <c r="C77" s="19">
        <v>27</v>
      </c>
      <c r="D77" s="19">
        <v>136</v>
      </c>
      <c r="E77" s="51">
        <v>200</v>
      </c>
      <c r="F77" s="19">
        <v>98</v>
      </c>
      <c r="G77" s="19">
        <v>206</v>
      </c>
      <c r="H77" s="19">
        <v>672</v>
      </c>
      <c r="I77" s="51">
        <v>976</v>
      </c>
      <c r="J77" s="19">
        <v>62.73</v>
      </c>
      <c r="K77" s="19">
        <v>172.14999999999998</v>
      </c>
      <c r="L77" s="19">
        <v>443.10999999999996</v>
      </c>
      <c r="M77" s="20">
        <v>677.9899999999999</v>
      </c>
    </row>
    <row r="78" spans="1:13" x14ac:dyDescent="0.2">
      <c r="A78" s="7" t="s">
        <v>69</v>
      </c>
      <c r="B78" s="19">
        <v>47</v>
      </c>
      <c r="C78" s="19">
        <v>51</v>
      </c>
      <c r="D78" s="19">
        <v>347</v>
      </c>
      <c r="E78" s="51">
        <v>445</v>
      </c>
      <c r="F78" s="19">
        <v>128</v>
      </c>
      <c r="G78" s="19">
        <v>312</v>
      </c>
      <c r="H78" s="19">
        <v>2471</v>
      </c>
      <c r="I78" s="51">
        <v>2911</v>
      </c>
      <c r="J78" s="19">
        <v>83.8</v>
      </c>
      <c r="K78" s="19">
        <v>264.53000000000003</v>
      </c>
      <c r="L78" s="19">
        <v>1910.1799999999998</v>
      </c>
      <c r="M78" s="20">
        <v>2258.5099999999998</v>
      </c>
    </row>
    <row r="79" spans="1:13" x14ac:dyDescent="0.2">
      <c r="A79" s="7" t="s">
        <v>70</v>
      </c>
      <c r="B79" s="19">
        <v>9</v>
      </c>
      <c r="C79" s="19">
        <v>5</v>
      </c>
      <c r="D79" s="19">
        <v>26</v>
      </c>
      <c r="E79" s="51">
        <v>40</v>
      </c>
      <c r="F79" s="19">
        <v>20</v>
      </c>
      <c r="G79" s="19">
        <v>12</v>
      </c>
      <c r="H79" s="19">
        <v>91</v>
      </c>
      <c r="I79" s="51">
        <v>123</v>
      </c>
      <c r="J79" s="19">
        <v>13.64</v>
      </c>
      <c r="K79" s="19">
        <v>9.9</v>
      </c>
      <c r="L79" s="19">
        <v>62.640000000000015</v>
      </c>
      <c r="M79" s="20">
        <v>86.18</v>
      </c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411</v>
      </c>
      <c r="C80" s="9">
        <v>412</v>
      </c>
      <c r="D80" s="9">
        <v>1800</v>
      </c>
      <c r="E80" s="56">
        <v>2623</v>
      </c>
      <c r="F80" s="9">
        <v>1091</v>
      </c>
      <c r="G80" s="9">
        <v>3493</v>
      </c>
      <c r="H80" s="9">
        <v>11769</v>
      </c>
      <c r="I80" s="56">
        <v>16353</v>
      </c>
      <c r="J80" s="9">
        <v>671.73000000000013</v>
      </c>
      <c r="K80" s="9">
        <v>3127.07</v>
      </c>
      <c r="L80" s="9">
        <v>8762.4499999999989</v>
      </c>
      <c r="M80" s="12">
        <v>12561.25</v>
      </c>
    </row>
    <row r="81" spans="1:13" x14ac:dyDescent="0.2">
      <c r="A81" s="7" t="s">
        <v>61</v>
      </c>
      <c r="B81" s="19">
        <v>71</v>
      </c>
      <c r="C81" s="19">
        <v>134</v>
      </c>
      <c r="D81" s="19">
        <v>892</v>
      </c>
      <c r="E81" s="51">
        <v>1097</v>
      </c>
      <c r="F81" s="19">
        <v>204</v>
      </c>
      <c r="G81" s="19">
        <v>1028</v>
      </c>
      <c r="H81" s="19">
        <v>7568</v>
      </c>
      <c r="I81" s="51">
        <v>8800</v>
      </c>
      <c r="J81" s="19">
        <v>136.94</v>
      </c>
      <c r="K81" s="19">
        <v>914.75</v>
      </c>
      <c r="L81" s="19">
        <v>5856</v>
      </c>
      <c r="M81" s="20">
        <v>6907.6900000000005</v>
      </c>
    </row>
    <row r="82" spans="1:13" x14ac:dyDescent="0.2">
      <c r="A82" s="7" t="s">
        <v>62</v>
      </c>
      <c r="B82" s="19">
        <v>18</v>
      </c>
      <c r="C82" s="19">
        <v>17</v>
      </c>
      <c r="D82" s="19">
        <v>27</v>
      </c>
      <c r="E82" s="51">
        <v>62</v>
      </c>
      <c r="F82" s="19">
        <v>52</v>
      </c>
      <c r="G82" s="19">
        <v>56</v>
      </c>
      <c r="H82" s="19">
        <v>87</v>
      </c>
      <c r="I82" s="51">
        <v>195</v>
      </c>
      <c r="J82" s="19">
        <v>31.71</v>
      </c>
      <c r="K82" s="19">
        <v>45.15</v>
      </c>
      <c r="L82" s="19">
        <v>58.189999999999991</v>
      </c>
      <c r="M82" s="20">
        <v>135.04999999999998</v>
      </c>
    </row>
    <row r="83" spans="1:13" x14ac:dyDescent="0.2">
      <c r="A83" s="7" t="s">
        <v>63</v>
      </c>
      <c r="B83" s="19">
        <v>18</v>
      </c>
      <c r="C83" s="19">
        <v>9</v>
      </c>
      <c r="D83" s="19">
        <v>11</v>
      </c>
      <c r="E83" s="51">
        <v>38</v>
      </c>
      <c r="F83" s="19">
        <v>57</v>
      </c>
      <c r="G83" s="19">
        <v>10</v>
      </c>
      <c r="H83" s="19">
        <v>19</v>
      </c>
      <c r="I83" s="51">
        <v>86</v>
      </c>
      <c r="J83" s="19">
        <v>40.4</v>
      </c>
      <c r="K83" s="19">
        <v>6.84</v>
      </c>
      <c r="L83" s="19">
        <v>10.61</v>
      </c>
      <c r="M83" s="20">
        <v>57.849999999999994</v>
      </c>
    </row>
    <row r="84" spans="1:13" x14ac:dyDescent="0.2">
      <c r="A84" s="7" t="s">
        <v>64</v>
      </c>
      <c r="B84" s="19">
        <v>24</v>
      </c>
      <c r="C84" s="19">
        <v>32</v>
      </c>
      <c r="D84" s="19">
        <v>45</v>
      </c>
      <c r="E84" s="51">
        <v>101</v>
      </c>
      <c r="F84" s="19">
        <v>61</v>
      </c>
      <c r="G84" s="19">
        <v>169</v>
      </c>
      <c r="H84" s="19">
        <v>160</v>
      </c>
      <c r="I84" s="51">
        <v>390</v>
      </c>
      <c r="J84" s="19">
        <v>38.590000000000003</v>
      </c>
      <c r="K84" s="19">
        <v>138.75</v>
      </c>
      <c r="L84" s="19">
        <v>103.39999999999999</v>
      </c>
      <c r="M84" s="20">
        <v>280.74</v>
      </c>
    </row>
    <row r="85" spans="1:13" x14ac:dyDescent="0.2">
      <c r="A85" s="7" t="s">
        <v>101</v>
      </c>
      <c r="B85" s="19">
        <v>80</v>
      </c>
      <c r="C85" s="19">
        <v>80</v>
      </c>
      <c r="D85" s="19">
        <v>342</v>
      </c>
      <c r="E85" s="51">
        <v>502</v>
      </c>
      <c r="F85" s="19">
        <v>207</v>
      </c>
      <c r="G85" s="19">
        <v>575</v>
      </c>
      <c r="H85" s="19">
        <v>1585</v>
      </c>
      <c r="I85" s="51">
        <v>2367</v>
      </c>
      <c r="J85" s="19">
        <v>110.68</v>
      </c>
      <c r="K85" s="19">
        <v>510.46000000000004</v>
      </c>
      <c r="L85" s="19">
        <v>1136.4500000000003</v>
      </c>
      <c r="M85" s="20">
        <v>1757.5900000000004</v>
      </c>
    </row>
    <row r="86" spans="1:13" x14ac:dyDescent="0.2">
      <c r="A86" s="7" t="s">
        <v>90</v>
      </c>
      <c r="B86" s="19">
        <v>11</v>
      </c>
      <c r="C86" s="19" t="s">
        <v>206</v>
      </c>
      <c r="D86" s="19">
        <v>20</v>
      </c>
      <c r="E86" s="51">
        <v>33</v>
      </c>
      <c r="F86" s="19">
        <v>19</v>
      </c>
      <c r="G86" s="19" t="s">
        <v>206</v>
      </c>
      <c r="H86" s="19">
        <v>60</v>
      </c>
      <c r="I86" s="51">
        <v>91</v>
      </c>
      <c r="J86" s="19">
        <v>9.23</v>
      </c>
      <c r="K86" s="19" t="s">
        <v>206</v>
      </c>
      <c r="L86" s="19">
        <v>31.99</v>
      </c>
      <c r="M86" s="20">
        <v>51.22</v>
      </c>
    </row>
    <row r="87" spans="1:13" x14ac:dyDescent="0.2">
      <c r="A87" s="7" t="s">
        <v>65</v>
      </c>
      <c r="B87" s="19">
        <v>12</v>
      </c>
      <c r="C87" s="19">
        <v>24</v>
      </c>
      <c r="D87" s="19">
        <v>69</v>
      </c>
      <c r="E87" s="51">
        <v>105</v>
      </c>
      <c r="F87" s="19">
        <v>40</v>
      </c>
      <c r="G87" s="19">
        <v>237</v>
      </c>
      <c r="H87" s="19">
        <v>282</v>
      </c>
      <c r="I87" s="51">
        <v>559</v>
      </c>
      <c r="J87" s="19">
        <v>29.41</v>
      </c>
      <c r="K87" s="19">
        <v>215.35</v>
      </c>
      <c r="L87" s="19">
        <v>198.41</v>
      </c>
      <c r="M87" s="20">
        <v>443.16999999999996</v>
      </c>
    </row>
    <row r="88" spans="1:13" x14ac:dyDescent="0.2">
      <c r="A88" s="7" t="s">
        <v>66</v>
      </c>
      <c r="B88" s="19">
        <v>68</v>
      </c>
      <c r="C88" s="19">
        <v>30</v>
      </c>
      <c r="D88" s="19">
        <v>80</v>
      </c>
      <c r="E88" s="51">
        <v>178</v>
      </c>
      <c r="F88" s="19">
        <v>164</v>
      </c>
      <c r="G88" s="19">
        <v>100</v>
      </c>
      <c r="H88" s="19">
        <v>231</v>
      </c>
      <c r="I88" s="51">
        <v>495</v>
      </c>
      <c r="J88" s="19">
        <v>94.34</v>
      </c>
      <c r="K88" s="19">
        <v>84.910000000000011</v>
      </c>
      <c r="L88" s="19">
        <v>145.10999999999999</v>
      </c>
      <c r="M88" s="20">
        <v>324.36</v>
      </c>
    </row>
    <row r="89" spans="1:13" x14ac:dyDescent="0.2">
      <c r="A89" s="7" t="s">
        <v>79</v>
      </c>
      <c r="B89" s="19">
        <v>38</v>
      </c>
      <c r="C89" s="19">
        <v>19</v>
      </c>
      <c r="D89" s="19">
        <v>113</v>
      </c>
      <c r="E89" s="51">
        <v>170</v>
      </c>
      <c r="F89" s="19">
        <v>108</v>
      </c>
      <c r="G89" s="19">
        <v>727</v>
      </c>
      <c r="H89" s="19">
        <v>443</v>
      </c>
      <c r="I89" s="51">
        <v>1278</v>
      </c>
      <c r="J89" s="19">
        <v>68.819999999999993</v>
      </c>
      <c r="K89" s="19">
        <v>691.48</v>
      </c>
      <c r="L89" s="19">
        <v>319.04000000000002</v>
      </c>
      <c r="M89" s="20">
        <v>1079.3399999999999</v>
      </c>
    </row>
    <row r="90" spans="1:13" x14ac:dyDescent="0.2">
      <c r="A90" s="7" t="s">
        <v>80</v>
      </c>
      <c r="B90" s="19">
        <v>40</v>
      </c>
      <c r="C90" s="19">
        <v>40</v>
      </c>
      <c r="D90" s="19">
        <v>149</v>
      </c>
      <c r="E90" s="51">
        <v>229</v>
      </c>
      <c r="F90" s="19">
        <v>97</v>
      </c>
      <c r="G90" s="19">
        <v>351</v>
      </c>
      <c r="H90" s="19">
        <v>1110</v>
      </c>
      <c r="I90" s="51">
        <v>1558</v>
      </c>
      <c r="J90" s="19">
        <v>56.23</v>
      </c>
      <c r="K90" s="19">
        <v>296.11</v>
      </c>
      <c r="L90" s="19">
        <v>759.2600000000001</v>
      </c>
      <c r="M90" s="20">
        <v>1111.6000000000001</v>
      </c>
    </row>
    <row r="91" spans="1:13" x14ac:dyDescent="0.2">
      <c r="A91" s="7" t="s">
        <v>81</v>
      </c>
      <c r="B91" s="19">
        <v>31</v>
      </c>
      <c r="C91" s="19">
        <v>25</v>
      </c>
      <c r="D91" s="19">
        <v>52</v>
      </c>
      <c r="E91" s="51">
        <v>108</v>
      </c>
      <c r="F91" s="19">
        <v>82</v>
      </c>
      <c r="G91" s="19">
        <v>228</v>
      </c>
      <c r="H91" s="19">
        <v>224</v>
      </c>
      <c r="I91" s="51">
        <v>534</v>
      </c>
      <c r="J91" s="19">
        <v>55.38</v>
      </c>
      <c r="K91" s="19">
        <v>213.27</v>
      </c>
      <c r="L91" s="19">
        <v>143.98999999999998</v>
      </c>
      <c r="M91" s="20">
        <v>412.64</v>
      </c>
    </row>
    <row r="92" spans="1:13" x14ac:dyDescent="0.2">
      <c r="A92" s="6" t="str">
        <f>VLOOKUP("&lt;Zeilentitel_11&gt;",Uebersetzungen!$B$3:$E$103,Uebersetzungen!$B$2+1,FALSE)</f>
        <v>Region Surselva</v>
      </c>
      <c r="B92" s="9">
        <v>515</v>
      </c>
      <c r="C92" s="9">
        <v>320</v>
      </c>
      <c r="D92" s="9">
        <v>1444</v>
      </c>
      <c r="E92" s="56">
        <v>2279</v>
      </c>
      <c r="F92" s="9">
        <v>1319</v>
      </c>
      <c r="G92" s="9">
        <v>2224</v>
      </c>
      <c r="H92" s="9">
        <v>8063</v>
      </c>
      <c r="I92" s="56">
        <v>11606</v>
      </c>
      <c r="J92" s="9">
        <v>838.19999999999982</v>
      </c>
      <c r="K92" s="9">
        <v>1967.6400000000003</v>
      </c>
      <c r="L92" s="9">
        <v>5765.56</v>
      </c>
      <c r="M92" s="12">
        <v>8571.4000000000015</v>
      </c>
    </row>
    <row r="93" spans="1:13" x14ac:dyDescent="0.2">
      <c r="A93" s="7" t="s">
        <v>6</v>
      </c>
      <c r="B93" s="19">
        <v>10</v>
      </c>
      <c r="C93" s="19">
        <v>5</v>
      </c>
      <c r="D93" s="19">
        <v>33</v>
      </c>
      <c r="E93" s="51">
        <v>48</v>
      </c>
      <c r="F93" s="19">
        <v>26</v>
      </c>
      <c r="G93" s="19">
        <v>75</v>
      </c>
      <c r="H93" s="19">
        <v>137</v>
      </c>
      <c r="I93" s="51">
        <v>238</v>
      </c>
      <c r="J93" s="19">
        <v>21.74</v>
      </c>
      <c r="K93" s="19">
        <v>69.03</v>
      </c>
      <c r="L93" s="19">
        <v>103.48</v>
      </c>
      <c r="M93" s="20">
        <v>194.25</v>
      </c>
    </row>
    <row r="94" spans="1:13" x14ac:dyDescent="0.2">
      <c r="A94" s="7" t="s">
        <v>7</v>
      </c>
      <c r="B94" s="19">
        <v>11</v>
      </c>
      <c r="C94" s="19">
        <v>32</v>
      </c>
      <c r="D94" s="19">
        <v>155</v>
      </c>
      <c r="E94" s="51">
        <v>198</v>
      </c>
      <c r="F94" s="19">
        <v>22</v>
      </c>
      <c r="G94" s="19">
        <v>132</v>
      </c>
      <c r="H94" s="19">
        <v>1120</v>
      </c>
      <c r="I94" s="51">
        <v>1274</v>
      </c>
      <c r="J94" s="19">
        <v>13.86</v>
      </c>
      <c r="K94" s="19">
        <v>108.03</v>
      </c>
      <c r="L94" s="19">
        <v>807.29000000000008</v>
      </c>
      <c r="M94" s="20">
        <v>929.18000000000006</v>
      </c>
    </row>
    <row r="95" spans="1:13" x14ac:dyDescent="0.2">
      <c r="A95" s="7" t="s">
        <v>8</v>
      </c>
      <c r="B95" s="19">
        <v>4</v>
      </c>
      <c r="C95" s="19">
        <v>11</v>
      </c>
      <c r="D95" s="19">
        <v>37</v>
      </c>
      <c r="E95" s="51">
        <v>52</v>
      </c>
      <c r="F95" s="19">
        <v>12</v>
      </c>
      <c r="G95" s="19">
        <v>21</v>
      </c>
      <c r="H95" s="19">
        <v>88</v>
      </c>
      <c r="I95" s="51">
        <v>121</v>
      </c>
      <c r="J95" s="19">
        <v>7.52</v>
      </c>
      <c r="K95" s="19">
        <v>18.099999999999998</v>
      </c>
      <c r="L95" s="19">
        <v>55.75</v>
      </c>
      <c r="M95" s="20">
        <v>81.37</v>
      </c>
    </row>
    <row r="96" spans="1:13" x14ac:dyDescent="0.2">
      <c r="A96" s="7" t="s">
        <v>9</v>
      </c>
      <c r="B96" s="19">
        <v>5</v>
      </c>
      <c r="C96" s="19">
        <v>18</v>
      </c>
      <c r="D96" s="19">
        <v>56</v>
      </c>
      <c r="E96" s="51">
        <v>79</v>
      </c>
      <c r="F96" s="19">
        <v>11</v>
      </c>
      <c r="G96" s="19">
        <v>71</v>
      </c>
      <c r="H96" s="19">
        <v>247</v>
      </c>
      <c r="I96" s="51">
        <v>329</v>
      </c>
      <c r="J96" s="19">
        <v>7.01</v>
      </c>
      <c r="K96" s="19">
        <v>60.730000000000004</v>
      </c>
      <c r="L96" s="19">
        <v>178.56</v>
      </c>
      <c r="M96" s="20">
        <v>246.3</v>
      </c>
    </row>
    <row r="97" spans="1:13" x14ac:dyDescent="0.2">
      <c r="A97" s="7" t="s">
        <v>10</v>
      </c>
      <c r="B97" s="19">
        <v>27</v>
      </c>
      <c r="C97" s="19">
        <v>18</v>
      </c>
      <c r="D97" s="19">
        <v>66</v>
      </c>
      <c r="E97" s="51">
        <v>111</v>
      </c>
      <c r="F97" s="19">
        <v>72</v>
      </c>
      <c r="G97" s="19">
        <v>183</v>
      </c>
      <c r="H97" s="19">
        <v>451</v>
      </c>
      <c r="I97" s="51">
        <v>706</v>
      </c>
      <c r="J97" s="19">
        <v>43.89</v>
      </c>
      <c r="K97" s="19">
        <v>162.70000000000002</v>
      </c>
      <c r="L97" s="19">
        <v>358.33000000000004</v>
      </c>
      <c r="M97" s="20">
        <v>564.92000000000007</v>
      </c>
    </row>
    <row r="98" spans="1:13" x14ac:dyDescent="0.2">
      <c r="A98" s="7" t="s">
        <v>11</v>
      </c>
      <c r="B98" s="19">
        <v>97</v>
      </c>
      <c r="C98" s="19">
        <v>31</v>
      </c>
      <c r="D98" s="19">
        <v>101</v>
      </c>
      <c r="E98" s="51">
        <v>229</v>
      </c>
      <c r="F98" s="19">
        <v>242</v>
      </c>
      <c r="G98" s="19">
        <v>171</v>
      </c>
      <c r="H98" s="19">
        <v>429</v>
      </c>
      <c r="I98" s="51">
        <v>842</v>
      </c>
      <c r="J98" s="19">
        <v>155.76</v>
      </c>
      <c r="K98" s="19">
        <v>145.73999999999998</v>
      </c>
      <c r="L98" s="19">
        <v>296.64000000000004</v>
      </c>
      <c r="M98" s="20">
        <v>598.1400000000001</v>
      </c>
    </row>
    <row r="99" spans="1:13" x14ac:dyDescent="0.2">
      <c r="A99" s="7" t="s">
        <v>12</v>
      </c>
      <c r="B99" s="19">
        <v>72</v>
      </c>
      <c r="C99" s="19">
        <v>63</v>
      </c>
      <c r="D99" s="19">
        <v>374</v>
      </c>
      <c r="E99" s="51">
        <v>509</v>
      </c>
      <c r="F99" s="19">
        <v>182</v>
      </c>
      <c r="G99" s="19">
        <v>529</v>
      </c>
      <c r="H99" s="19">
        <v>2583</v>
      </c>
      <c r="I99" s="51">
        <v>3294</v>
      </c>
      <c r="J99" s="19">
        <v>109.94</v>
      </c>
      <c r="K99" s="19">
        <v>481.20000000000005</v>
      </c>
      <c r="L99" s="19">
        <v>1834.7899999999997</v>
      </c>
      <c r="M99" s="20">
        <v>2425.9299999999998</v>
      </c>
    </row>
    <row r="100" spans="1:13" x14ac:dyDescent="0.2">
      <c r="A100" s="7" t="s">
        <v>23</v>
      </c>
      <c r="B100" s="19">
        <v>72</v>
      </c>
      <c r="C100" s="19">
        <v>14</v>
      </c>
      <c r="D100" s="19">
        <v>67</v>
      </c>
      <c r="E100" s="51">
        <v>153</v>
      </c>
      <c r="F100" s="19">
        <v>189</v>
      </c>
      <c r="G100" s="19">
        <v>27</v>
      </c>
      <c r="H100" s="19">
        <v>204</v>
      </c>
      <c r="I100" s="51">
        <v>420</v>
      </c>
      <c r="J100" s="19">
        <v>117.55</v>
      </c>
      <c r="K100" s="19">
        <v>22.4</v>
      </c>
      <c r="L100" s="19">
        <v>137.10999999999999</v>
      </c>
      <c r="M100" s="20">
        <v>277.05999999999995</v>
      </c>
    </row>
    <row r="101" spans="1:13" x14ac:dyDescent="0.2">
      <c r="A101" s="7" t="s">
        <v>82</v>
      </c>
      <c r="B101" s="19">
        <v>50</v>
      </c>
      <c r="C101" s="19">
        <v>25</v>
      </c>
      <c r="D101" s="19">
        <v>100</v>
      </c>
      <c r="E101" s="51">
        <v>175</v>
      </c>
      <c r="F101" s="19">
        <v>138</v>
      </c>
      <c r="G101" s="19">
        <v>147</v>
      </c>
      <c r="H101" s="19">
        <v>457</v>
      </c>
      <c r="I101" s="51">
        <v>742</v>
      </c>
      <c r="J101" s="19">
        <v>86.47</v>
      </c>
      <c r="K101" s="19">
        <v>131.19999999999999</v>
      </c>
      <c r="L101" s="19">
        <v>332.78000000000003</v>
      </c>
      <c r="M101" s="20">
        <v>550.45000000000005</v>
      </c>
    </row>
    <row r="102" spans="1:13" x14ac:dyDescent="0.2">
      <c r="A102" s="7" t="s">
        <v>83</v>
      </c>
      <c r="B102" s="19">
        <v>30</v>
      </c>
      <c r="C102" s="19">
        <v>24</v>
      </c>
      <c r="D102" s="19">
        <v>139</v>
      </c>
      <c r="E102" s="51">
        <v>193</v>
      </c>
      <c r="F102" s="19">
        <v>76</v>
      </c>
      <c r="G102" s="19">
        <v>295</v>
      </c>
      <c r="H102" s="19">
        <v>829</v>
      </c>
      <c r="I102" s="51">
        <v>1200</v>
      </c>
      <c r="J102" s="19">
        <v>48.8</v>
      </c>
      <c r="K102" s="19">
        <v>265.98</v>
      </c>
      <c r="L102" s="19">
        <v>596.97</v>
      </c>
      <c r="M102" s="20">
        <v>911.75</v>
      </c>
    </row>
    <row r="103" spans="1:13" x14ac:dyDescent="0.2">
      <c r="A103" s="7" t="s">
        <v>84</v>
      </c>
      <c r="B103" s="19">
        <v>20</v>
      </c>
      <c r="C103" s="19">
        <v>6</v>
      </c>
      <c r="D103" s="19">
        <v>25</v>
      </c>
      <c r="E103" s="51">
        <v>51</v>
      </c>
      <c r="F103" s="19">
        <v>56</v>
      </c>
      <c r="G103" s="19">
        <v>16</v>
      </c>
      <c r="H103" s="19">
        <v>93</v>
      </c>
      <c r="I103" s="51">
        <v>165</v>
      </c>
      <c r="J103" s="19">
        <v>35.18</v>
      </c>
      <c r="K103" s="19">
        <v>11.370000000000001</v>
      </c>
      <c r="L103" s="19">
        <v>65.36</v>
      </c>
      <c r="M103" s="20">
        <v>111.91</v>
      </c>
    </row>
    <row r="104" spans="1:13" x14ac:dyDescent="0.2">
      <c r="A104" s="7" t="s">
        <v>85</v>
      </c>
      <c r="B104" s="19">
        <v>36</v>
      </c>
      <c r="C104" s="19">
        <v>17</v>
      </c>
      <c r="D104" s="19">
        <v>53</v>
      </c>
      <c r="E104" s="51">
        <v>106</v>
      </c>
      <c r="F104" s="19">
        <v>88</v>
      </c>
      <c r="G104" s="19">
        <v>154</v>
      </c>
      <c r="H104" s="19">
        <v>234</v>
      </c>
      <c r="I104" s="51">
        <v>476</v>
      </c>
      <c r="J104" s="19">
        <v>49.47</v>
      </c>
      <c r="K104" s="19">
        <v>139.32</v>
      </c>
      <c r="L104" s="19">
        <v>158.13</v>
      </c>
      <c r="M104" s="20">
        <v>346.91999999999996</v>
      </c>
    </row>
    <row r="105" spans="1:13" x14ac:dyDescent="0.2">
      <c r="A105" s="7" t="s">
        <v>86</v>
      </c>
      <c r="B105" s="19">
        <v>15</v>
      </c>
      <c r="C105" s="19">
        <v>24</v>
      </c>
      <c r="D105" s="19">
        <v>94</v>
      </c>
      <c r="E105" s="51">
        <v>133</v>
      </c>
      <c r="F105" s="19">
        <v>33</v>
      </c>
      <c r="G105" s="19">
        <v>154</v>
      </c>
      <c r="H105" s="19">
        <v>389</v>
      </c>
      <c r="I105" s="51">
        <v>576</v>
      </c>
      <c r="J105" s="19">
        <v>21.4</v>
      </c>
      <c r="K105" s="19">
        <v>129.44</v>
      </c>
      <c r="L105" s="19">
        <v>291.83000000000004</v>
      </c>
      <c r="M105" s="20">
        <v>442.67000000000007</v>
      </c>
    </row>
    <row r="106" spans="1:13" x14ac:dyDescent="0.2">
      <c r="A106" s="7" t="s">
        <v>87</v>
      </c>
      <c r="B106" s="19">
        <v>24</v>
      </c>
      <c r="C106" s="19">
        <v>21</v>
      </c>
      <c r="D106" s="19">
        <v>58</v>
      </c>
      <c r="E106" s="51">
        <v>103</v>
      </c>
      <c r="F106" s="19">
        <v>71</v>
      </c>
      <c r="G106" s="19">
        <v>116</v>
      </c>
      <c r="H106" s="19">
        <v>407</v>
      </c>
      <c r="I106" s="51">
        <v>594</v>
      </c>
      <c r="J106" s="19">
        <v>48.06</v>
      </c>
      <c r="K106" s="19">
        <v>99.17</v>
      </c>
      <c r="L106" s="19">
        <v>273.60000000000002</v>
      </c>
      <c r="M106" s="20">
        <v>420.83000000000004</v>
      </c>
    </row>
    <row r="107" spans="1:13" x14ac:dyDescent="0.2">
      <c r="A107" s="7" t="s">
        <v>91</v>
      </c>
      <c r="B107" s="19">
        <v>42</v>
      </c>
      <c r="C107" s="19">
        <v>11</v>
      </c>
      <c r="D107" s="19">
        <v>86</v>
      </c>
      <c r="E107" s="51">
        <v>139</v>
      </c>
      <c r="F107" s="19">
        <v>101</v>
      </c>
      <c r="G107" s="19">
        <v>133</v>
      </c>
      <c r="H107" s="19">
        <v>395</v>
      </c>
      <c r="I107" s="51">
        <v>629</v>
      </c>
      <c r="J107" s="19">
        <v>71.55</v>
      </c>
      <c r="K107" s="19">
        <v>123.23</v>
      </c>
      <c r="L107" s="19">
        <v>274.94</v>
      </c>
      <c r="M107" s="20">
        <v>469.72</v>
      </c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291</v>
      </c>
      <c r="C108" s="9">
        <v>210</v>
      </c>
      <c r="D108" s="9">
        <v>894</v>
      </c>
      <c r="E108" s="56">
        <v>1395</v>
      </c>
      <c r="F108" s="9">
        <v>844</v>
      </c>
      <c r="G108" s="9">
        <v>1443</v>
      </c>
      <c r="H108" s="9">
        <v>5397</v>
      </c>
      <c r="I108" s="56">
        <v>7684</v>
      </c>
      <c r="J108" s="9">
        <v>540.8599999999999</v>
      </c>
      <c r="K108" s="9">
        <v>1269.68</v>
      </c>
      <c r="L108" s="9">
        <v>3643.95</v>
      </c>
      <c r="M108" s="12">
        <v>5454.49</v>
      </c>
    </row>
    <row r="109" spans="1:13" x14ac:dyDescent="0.2">
      <c r="A109" s="7" t="s">
        <v>13</v>
      </c>
      <c r="B109" s="19">
        <v>4</v>
      </c>
      <c r="C109" s="19">
        <v>0</v>
      </c>
      <c r="D109" s="19">
        <v>23</v>
      </c>
      <c r="E109" s="51">
        <v>27</v>
      </c>
      <c r="F109" s="19">
        <v>13</v>
      </c>
      <c r="G109" s="19">
        <v>0</v>
      </c>
      <c r="H109" s="19">
        <v>183</v>
      </c>
      <c r="I109" s="51">
        <v>196</v>
      </c>
      <c r="J109" s="19">
        <v>8.0399999999999991</v>
      </c>
      <c r="K109" s="19">
        <v>0</v>
      </c>
      <c r="L109" s="19">
        <v>123.94999999999999</v>
      </c>
      <c r="M109" s="20">
        <v>131.98999999999998</v>
      </c>
    </row>
    <row r="110" spans="1:13" x14ac:dyDescent="0.2">
      <c r="A110" s="7" t="s">
        <v>14</v>
      </c>
      <c r="B110" s="19">
        <v>4</v>
      </c>
      <c r="C110" s="19">
        <v>7</v>
      </c>
      <c r="D110" s="19">
        <v>17</v>
      </c>
      <c r="E110" s="51">
        <v>28</v>
      </c>
      <c r="F110" s="19">
        <v>13</v>
      </c>
      <c r="G110" s="19">
        <v>27</v>
      </c>
      <c r="H110" s="19">
        <v>478</v>
      </c>
      <c r="I110" s="51">
        <v>518</v>
      </c>
      <c r="J110" s="19">
        <v>7.87</v>
      </c>
      <c r="K110" s="19">
        <v>22.380000000000003</v>
      </c>
      <c r="L110" s="19">
        <v>296.02999999999997</v>
      </c>
      <c r="M110" s="20">
        <v>326.27999999999997</v>
      </c>
    </row>
    <row r="111" spans="1:13" x14ac:dyDescent="0.2">
      <c r="A111" s="7" t="s">
        <v>15</v>
      </c>
      <c r="B111" s="19">
        <v>11</v>
      </c>
      <c r="C111" s="19">
        <v>6</v>
      </c>
      <c r="D111" s="19">
        <v>46</v>
      </c>
      <c r="E111" s="51">
        <v>63</v>
      </c>
      <c r="F111" s="19">
        <v>31</v>
      </c>
      <c r="G111" s="19">
        <v>46</v>
      </c>
      <c r="H111" s="19">
        <v>315</v>
      </c>
      <c r="I111" s="51">
        <v>392</v>
      </c>
      <c r="J111" s="19">
        <v>17.45</v>
      </c>
      <c r="K111" s="19">
        <v>41.900000000000006</v>
      </c>
      <c r="L111" s="19">
        <v>218.13000000000002</v>
      </c>
      <c r="M111" s="20">
        <v>277.48</v>
      </c>
    </row>
    <row r="112" spans="1:13" x14ac:dyDescent="0.2">
      <c r="A112" s="7" t="s">
        <v>16</v>
      </c>
      <c r="B112" s="19">
        <v>5</v>
      </c>
      <c r="C112" s="19">
        <v>26</v>
      </c>
      <c r="D112" s="19">
        <v>46</v>
      </c>
      <c r="E112" s="51">
        <v>77</v>
      </c>
      <c r="F112" s="19">
        <v>11</v>
      </c>
      <c r="G112" s="19">
        <v>207</v>
      </c>
      <c r="H112" s="19">
        <v>121</v>
      </c>
      <c r="I112" s="51">
        <v>339</v>
      </c>
      <c r="J112" s="19">
        <v>7.55</v>
      </c>
      <c r="K112" s="19">
        <v>190.78000000000003</v>
      </c>
      <c r="L112" s="19">
        <v>73.05</v>
      </c>
      <c r="M112" s="20">
        <v>271.38000000000005</v>
      </c>
    </row>
    <row r="113" spans="1:13" x14ac:dyDescent="0.2">
      <c r="A113" s="7" t="s">
        <v>17</v>
      </c>
      <c r="B113" s="19">
        <v>41</v>
      </c>
      <c r="C113" s="19">
        <v>40</v>
      </c>
      <c r="D113" s="19">
        <v>109</v>
      </c>
      <c r="E113" s="51">
        <v>190</v>
      </c>
      <c r="F113" s="19">
        <v>122</v>
      </c>
      <c r="G113" s="19">
        <v>308</v>
      </c>
      <c r="H113" s="19">
        <v>1086</v>
      </c>
      <c r="I113" s="51">
        <v>1516</v>
      </c>
      <c r="J113" s="19">
        <v>84.34</v>
      </c>
      <c r="K113" s="19">
        <v>276.26</v>
      </c>
      <c r="L113" s="19">
        <v>737.86</v>
      </c>
      <c r="M113" s="20">
        <v>1098.46</v>
      </c>
    </row>
    <row r="114" spans="1:13" x14ac:dyDescent="0.2">
      <c r="A114" s="7" t="s">
        <v>18</v>
      </c>
      <c r="B114" s="19">
        <v>14</v>
      </c>
      <c r="C114" s="19">
        <v>4</v>
      </c>
      <c r="D114" s="19">
        <v>14</v>
      </c>
      <c r="E114" s="51">
        <v>32</v>
      </c>
      <c r="F114" s="19">
        <v>38</v>
      </c>
      <c r="G114" s="19">
        <v>5</v>
      </c>
      <c r="H114" s="19">
        <v>38</v>
      </c>
      <c r="I114" s="51">
        <v>81</v>
      </c>
      <c r="J114" s="19">
        <v>21.9</v>
      </c>
      <c r="K114" s="19">
        <v>3.5999999999999996</v>
      </c>
      <c r="L114" s="19">
        <v>17.399999999999999</v>
      </c>
      <c r="M114" s="20">
        <v>42.9</v>
      </c>
    </row>
    <row r="115" spans="1:13" x14ac:dyDescent="0.2">
      <c r="A115" s="7" t="s">
        <v>19</v>
      </c>
      <c r="B115" s="19">
        <v>8</v>
      </c>
      <c r="C115" s="19" t="s">
        <v>206</v>
      </c>
      <c r="D115" s="19">
        <v>31</v>
      </c>
      <c r="E115" s="51">
        <v>41</v>
      </c>
      <c r="F115" s="19">
        <v>27</v>
      </c>
      <c r="G115" s="19" t="s">
        <v>206</v>
      </c>
      <c r="H115" s="19">
        <v>80</v>
      </c>
      <c r="I115" s="51">
        <v>121</v>
      </c>
      <c r="J115" s="19">
        <v>21.01</v>
      </c>
      <c r="K115" s="19" t="s">
        <v>206</v>
      </c>
      <c r="L115" s="19">
        <v>42.769999999999996</v>
      </c>
      <c r="M115" s="20">
        <v>74.92</v>
      </c>
    </row>
    <row r="116" spans="1:13" x14ac:dyDescent="0.2">
      <c r="A116" s="7" t="s">
        <v>20</v>
      </c>
      <c r="B116" s="19">
        <v>11</v>
      </c>
      <c r="C116" s="19">
        <v>41</v>
      </c>
      <c r="D116" s="19">
        <v>283</v>
      </c>
      <c r="E116" s="51">
        <v>335</v>
      </c>
      <c r="F116" s="19">
        <v>30</v>
      </c>
      <c r="G116" s="19">
        <v>461</v>
      </c>
      <c r="H116" s="19">
        <v>1872</v>
      </c>
      <c r="I116" s="51">
        <v>2363</v>
      </c>
      <c r="J116" s="19">
        <v>24.53</v>
      </c>
      <c r="K116" s="19">
        <v>413.15999999999997</v>
      </c>
      <c r="L116" s="19">
        <v>1322.85</v>
      </c>
      <c r="M116" s="20">
        <v>1760.54</v>
      </c>
    </row>
    <row r="117" spans="1:13" x14ac:dyDescent="0.2">
      <c r="A117" s="7" t="s">
        <v>21</v>
      </c>
      <c r="B117" s="19">
        <v>15</v>
      </c>
      <c r="C117" s="19">
        <v>0</v>
      </c>
      <c r="D117" s="19">
        <v>11</v>
      </c>
      <c r="E117" s="51">
        <v>26</v>
      </c>
      <c r="F117" s="19">
        <v>38</v>
      </c>
      <c r="G117" s="19">
        <v>0</v>
      </c>
      <c r="H117" s="19">
        <v>56</v>
      </c>
      <c r="I117" s="51">
        <v>94</v>
      </c>
      <c r="J117" s="19">
        <v>20.57</v>
      </c>
      <c r="K117" s="19">
        <v>0</v>
      </c>
      <c r="L117" s="19">
        <v>29.519999999999996</v>
      </c>
      <c r="M117" s="20">
        <v>50.089999999999996</v>
      </c>
    </row>
    <row r="118" spans="1:13" x14ac:dyDescent="0.2">
      <c r="A118" s="7" t="s">
        <v>22</v>
      </c>
      <c r="B118" s="19">
        <v>9</v>
      </c>
      <c r="C118" s="19">
        <v>0</v>
      </c>
      <c r="D118" s="19">
        <v>13</v>
      </c>
      <c r="E118" s="51">
        <v>22</v>
      </c>
      <c r="F118" s="19">
        <v>25</v>
      </c>
      <c r="G118" s="19">
        <v>0</v>
      </c>
      <c r="H118" s="19">
        <v>25</v>
      </c>
      <c r="I118" s="51">
        <v>50</v>
      </c>
      <c r="J118" s="19">
        <v>15.56</v>
      </c>
      <c r="K118" s="19">
        <v>0</v>
      </c>
      <c r="L118" s="19">
        <v>13.92</v>
      </c>
      <c r="M118" s="20">
        <v>29.48</v>
      </c>
    </row>
    <row r="119" spans="1:13" x14ac:dyDescent="0.2">
      <c r="A119" s="7" t="s">
        <v>24</v>
      </c>
      <c r="B119" s="19">
        <v>48</v>
      </c>
      <c r="C119" s="19">
        <v>30</v>
      </c>
      <c r="D119" s="19">
        <v>110</v>
      </c>
      <c r="E119" s="51">
        <v>188</v>
      </c>
      <c r="F119" s="19">
        <v>149</v>
      </c>
      <c r="G119" s="19">
        <v>71</v>
      </c>
      <c r="H119" s="19">
        <v>284</v>
      </c>
      <c r="I119" s="51">
        <v>504</v>
      </c>
      <c r="J119" s="19">
        <v>96.06</v>
      </c>
      <c r="K119" s="19">
        <v>51.23</v>
      </c>
      <c r="L119" s="19">
        <v>185.72999999999996</v>
      </c>
      <c r="M119" s="20">
        <v>333.02</v>
      </c>
    </row>
    <row r="120" spans="1:13" x14ac:dyDescent="0.2">
      <c r="A120" s="7" t="s">
        <v>25</v>
      </c>
      <c r="B120" s="19">
        <v>13</v>
      </c>
      <c r="C120" s="19" t="s">
        <v>206</v>
      </c>
      <c r="D120" s="19">
        <v>22</v>
      </c>
      <c r="E120" s="51">
        <v>37</v>
      </c>
      <c r="F120" s="19">
        <v>43</v>
      </c>
      <c r="G120" s="19" t="s">
        <v>206</v>
      </c>
      <c r="H120" s="19">
        <v>72</v>
      </c>
      <c r="I120" s="51">
        <v>128</v>
      </c>
      <c r="J120" s="19">
        <v>26.44</v>
      </c>
      <c r="K120" s="19" t="s">
        <v>206</v>
      </c>
      <c r="L120" s="19">
        <v>48.110000000000014</v>
      </c>
      <c r="M120" s="20">
        <v>86.330000000000013</v>
      </c>
    </row>
    <row r="121" spans="1:13" x14ac:dyDescent="0.2">
      <c r="A121" s="7" t="s">
        <v>26</v>
      </c>
      <c r="B121" s="19">
        <v>8</v>
      </c>
      <c r="C121" s="19">
        <v>5</v>
      </c>
      <c r="D121" s="19">
        <v>9</v>
      </c>
      <c r="E121" s="51">
        <v>22</v>
      </c>
      <c r="F121" s="19">
        <v>26</v>
      </c>
      <c r="G121" s="19">
        <v>29</v>
      </c>
      <c r="H121" s="19">
        <v>26</v>
      </c>
      <c r="I121" s="51">
        <v>81</v>
      </c>
      <c r="J121" s="19">
        <v>16.02</v>
      </c>
      <c r="K121" s="19">
        <v>26.859999999999996</v>
      </c>
      <c r="L121" s="19">
        <v>17.850000000000001</v>
      </c>
      <c r="M121" s="20">
        <v>60.73</v>
      </c>
    </row>
    <row r="122" spans="1:13" x14ac:dyDescent="0.2">
      <c r="A122" s="7" t="s">
        <v>27</v>
      </c>
      <c r="B122" s="19">
        <v>13</v>
      </c>
      <c r="C122" s="19">
        <v>18</v>
      </c>
      <c r="D122" s="19">
        <v>54</v>
      </c>
      <c r="E122" s="51">
        <v>85</v>
      </c>
      <c r="F122" s="19">
        <v>40</v>
      </c>
      <c r="G122" s="19">
        <v>87</v>
      </c>
      <c r="H122" s="19">
        <v>348</v>
      </c>
      <c r="I122" s="51">
        <v>475</v>
      </c>
      <c r="J122" s="19">
        <v>25.34</v>
      </c>
      <c r="K122" s="19">
        <v>72.959999999999994</v>
      </c>
      <c r="L122" s="19">
        <v>229.7</v>
      </c>
      <c r="M122" s="20">
        <v>328</v>
      </c>
    </row>
    <row r="123" spans="1:13" x14ac:dyDescent="0.2">
      <c r="A123" s="7" t="s">
        <v>28</v>
      </c>
      <c r="B123" s="19" t="s">
        <v>206</v>
      </c>
      <c r="C123" s="19">
        <v>0</v>
      </c>
      <c r="D123" s="19" t="s">
        <v>206</v>
      </c>
      <c r="E123" s="51">
        <v>6</v>
      </c>
      <c r="F123" s="19">
        <v>6</v>
      </c>
      <c r="G123" s="19">
        <v>0</v>
      </c>
      <c r="H123" s="19" t="s">
        <v>206</v>
      </c>
      <c r="I123" s="51">
        <v>17</v>
      </c>
      <c r="J123" s="19">
        <v>4</v>
      </c>
      <c r="K123" s="19">
        <v>0</v>
      </c>
      <c r="L123" s="19" t="s">
        <v>206</v>
      </c>
      <c r="M123" s="20">
        <v>10.039999999999999</v>
      </c>
    </row>
    <row r="124" spans="1:13" x14ac:dyDescent="0.2">
      <c r="A124" s="7" t="s">
        <v>29</v>
      </c>
      <c r="B124" s="19">
        <v>8</v>
      </c>
      <c r="C124" s="19">
        <v>10</v>
      </c>
      <c r="D124" s="19">
        <v>26</v>
      </c>
      <c r="E124" s="51">
        <v>44</v>
      </c>
      <c r="F124" s="19">
        <v>26</v>
      </c>
      <c r="G124" s="19">
        <v>105</v>
      </c>
      <c r="H124" s="19">
        <v>58</v>
      </c>
      <c r="I124" s="51">
        <v>189</v>
      </c>
      <c r="J124" s="19">
        <v>16.77</v>
      </c>
      <c r="K124" s="19">
        <v>94.77</v>
      </c>
      <c r="L124" s="19">
        <v>33.1</v>
      </c>
      <c r="M124" s="20">
        <v>144.63999999999999</v>
      </c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4</v>
      </c>
      <c r="E125" s="51">
        <v>9</v>
      </c>
      <c r="F125" s="19" t="s">
        <v>206</v>
      </c>
      <c r="G125" s="19" t="s">
        <v>206</v>
      </c>
      <c r="H125" s="19">
        <v>14</v>
      </c>
      <c r="I125" s="51">
        <v>37</v>
      </c>
      <c r="J125" s="19" t="s">
        <v>206</v>
      </c>
      <c r="K125" s="19" t="s">
        <v>206</v>
      </c>
      <c r="L125" s="19">
        <v>11.559999999999999</v>
      </c>
      <c r="M125" s="20">
        <v>30.529999999999998</v>
      </c>
    </row>
    <row r="126" spans="1:13" x14ac:dyDescent="0.2">
      <c r="A126" s="7" t="s">
        <v>93</v>
      </c>
      <c r="B126" s="19">
        <v>38</v>
      </c>
      <c r="C126" s="19">
        <v>12</v>
      </c>
      <c r="D126" s="19">
        <v>41</v>
      </c>
      <c r="E126" s="51">
        <v>91</v>
      </c>
      <c r="F126" s="19">
        <v>89</v>
      </c>
      <c r="G126" s="19">
        <v>46</v>
      </c>
      <c r="H126" s="19">
        <v>202</v>
      </c>
      <c r="I126" s="51">
        <v>337</v>
      </c>
      <c r="J126" s="19">
        <v>59.13</v>
      </c>
      <c r="K126" s="19">
        <v>34.24</v>
      </c>
      <c r="L126" s="19">
        <v>145.27000000000004</v>
      </c>
      <c r="M126" s="20">
        <v>238.64000000000004</v>
      </c>
    </row>
    <row r="127" spans="1:13" x14ac:dyDescent="0.2">
      <c r="A127" s="7" t="s">
        <v>102</v>
      </c>
      <c r="B127" s="19">
        <v>36</v>
      </c>
      <c r="C127" s="19">
        <v>4</v>
      </c>
      <c r="D127" s="19">
        <v>32</v>
      </c>
      <c r="E127" s="51">
        <v>72</v>
      </c>
      <c r="F127" s="19">
        <v>113</v>
      </c>
      <c r="G127" s="19">
        <v>5</v>
      </c>
      <c r="H127" s="19">
        <v>128</v>
      </c>
      <c r="I127" s="51">
        <v>246</v>
      </c>
      <c r="J127" s="19">
        <v>65.52</v>
      </c>
      <c r="K127" s="19">
        <v>2</v>
      </c>
      <c r="L127" s="19">
        <v>91.11</v>
      </c>
      <c r="M127" s="20">
        <v>159.04</v>
      </c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2357</v>
      </c>
      <c r="C129" s="60">
        <v>3004</v>
      </c>
      <c r="D129" s="60">
        <v>15527</v>
      </c>
      <c r="E129" s="61">
        <v>20888</v>
      </c>
      <c r="F129" s="59">
        <v>6988</v>
      </c>
      <c r="G129" s="60">
        <v>27801</v>
      </c>
      <c r="H129" s="60">
        <v>100116</v>
      </c>
      <c r="I129" s="61">
        <v>134905</v>
      </c>
      <c r="J129" s="59">
        <v>4496.1000000000004</v>
      </c>
      <c r="K129" s="60">
        <v>25100.36</v>
      </c>
      <c r="L129" s="60">
        <v>73471.099999999991</v>
      </c>
      <c r="M129" s="62">
        <v>103067.56</v>
      </c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166</v>
      </c>
      <c r="C130" s="19">
        <v>159</v>
      </c>
      <c r="D130" s="19">
        <v>692</v>
      </c>
      <c r="E130" s="51">
        <v>1017</v>
      </c>
      <c r="F130" s="19">
        <v>520</v>
      </c>
      <c r="G130" s="19">
        <v>923</v>
      </c>
      <c r="H130" s="19">
        <v>4475</v>
      </c>
      <c r="I130" s="51">
        <v>5918</v>
      </c>
      <c r="J130" s="19">
        <v>347.03</v>
      </c>
      <c r="K130" s="19">
        <v>821.13999999999987</v>
      </c>
      <c r="L130" s="19">
        <v>3309.26</v>
      </c>
      <c r="M130" s="20">
        <v>4477.43</v>
      </c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90</v>
      </c>
      <c r="C131" s="19">
        <v>126</v>
      </c>
      <c r="D131" s="19">
        <v>352</v>
      </c>
      <c r="E131" s="51">
        <v>568</v>
      </c>
      <c r="F131" s="19">
        <v>375</v>
      </c>
      <c r="G131" s="19">
        <v>1054</v>
      </c>
      <c r="H131" s="19">
        <v>1734</v>
      </c>
      <c r="I131" s="51">
        <v>3163</v>
      </c>
      <c r="J131" s="19">
        <v>203.18</v>
      </c>
      <c r="K131" s="19">
        <v>937.95</v>
      </c>
      <c r="L131" s="19">
        <v>1206.1099999999999</v>
      </c>
      <c r="M131" s="20">
        <v>2347.2399999999998</v>
      </c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206</v>
      </c>
      <c r="C132" s="19">
        <v>187</v>
      </c>
      <c r="D132" s="19">
        <v>916</v>
      </c>
      <c r="E132" s="51">
        <v>1309</v>
      </c>
      <c r="F132" s="19">
        <v>611</v>
      </c>
      <c r="G132" s="19">
        <v>1276</v>
      </c>
      <c r="H132" s="19">
        <v>5265</v>
      </c>
      <c r="I132" s="51">
        <v>7152</v>
      </c>
      <c r="J132" s="19">
        <v>403.28000000000003</v>
      </c>
      <c r="K132" s="19">
        <v>1103.6000000000001</v>
      </c>
      <c r="L132" s="19">
        <v>3826.14</v>
      </c>
      <c r="M132" s="20">
        <v>5333.02</v>
      </c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80</v>
      </c>
      <c r="C133" s="19">
        <v>228</v>
      </c>
      <c r="D133" s="19">
        <v>1033</v>
      </c>
      <c r="E133" s="51">
        <v>1341</v>
      </c>
      <c r="F133" s="19">
        <v>275</v>
      </c>
      <c r="G133" s="19">
        <v>4057</v>
      </c>
      <c r="H133" s="19">
        <v>4585</v>
      </c>
      <c r="I133" s="51">
        <v>8917</v>
      </c>
      <c r="J133" s="19">
        <v>189.42</v>
      </c>
      <c r="K133" s="19">
        <v>3766.6099999999997</v>
      </c>
      <c r="L133" s="19">
        <v>3271.1099999999992</v>
      </c>
      <c r="M133" s="20">
        <v>7227.1399999999994</v>
      </c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246</v>
      </c>
      <c r="C134" s="19">
        <v>368</v>
      </c>
      <c r="D134" s="19">
        <v>1492</v>
      </c>
      <c r="E134" s="51">
        <v>2106</v>
      </c>
      <c r="F134" s="19">
        <v>892</v>
      </c>
      <c r="G134" s="19">
        <v>4753</v>
      </c>
      <c r="H134" s="19">
        <v>8157</v>
      </c>
      <c r="I134" s="51">
        <v>13802</v>
      </c>
      <c r="J134" s="19">
        <v>596.14</v>
      </c>
      <c r="K134" s="19">
        <v>4358.1099999999997</v>
      </c>
      <c r="L134" s="19">
        <v>5986.1600000000008</v>
      </c>
      <c r="M134" s="20">
        <v>10940.41</v>
      </c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110</v>
      </c>
      <c r="C135" s="19">
        <v>301</v>
      </c>
      <c r="D135" s="19">
        <v>2107</v>
      </c>
      <c r="E135" s="51">
        <v>2518</v>
      </c>
      <c r="F135" s="19">
        <v>354</v>
      </c>
      <c r="G135" s="19">
        <v>2931</v>
      </c>
      <c r="H135" s="19">
        <v>14909</v>
      </c>
      <c r="I135" s="51">
        <v>18194</v>
      </c>
      <c r="J135" s="19">
        <v>250.94</v>
      </c>
      <c r="K135" s="19">
        <v>2678.8599999999997</v>
      </c>
      <c r="L135" s="19">
        <v>11756.989999999998</v>
      </c>
      <c r="M135" s="20">
        <v>14686.789999999997</v>
      </c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113</v>
      </c>
      <c r="C136" s="19">
        <v>241</v>
      </c>
      <c r="D136" s="19">
        <v>847</v>
      </c>
      <c r="E136" s="51">
        <v>1201</v>
      </c>
      <c r="F136" s="19">
        <v>306</v>
      </c>
      <c r="G136" s="19">
        <v>1426</v>
      </c>
      <c r="H136" s="19">
        <v>2587</v>
      </c>
      <c r="I136" s="51">
        <v>4319</v>
      </c>
      <c r="J136" s="19">
        <v>187.56</v>
      </c>
      <c r="K136" s="19">
        <v>1266.25</v>
      </c>
      <c r="L136" s="19">
        <v>1804.66</v>
      </c>
      <c r="M136" s="20">
        <v>3258.4700000000003</v>
      </c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129</v>
      </c>
      <c r="C137" s="19">
        <v>452</v>
      </c>
      <c r="D137" s="19">
        <v>3950</v>
      </c>
      <c r="E137" s="51">
        <v>4531</v>
      </c>
      <c r="F137" s="19">
        <v>401</v>
      </c>
      <c r="G137" s="19">
        <v>4221</v>
      </c>
      <c r="H137" s="19">
        <v>33175</v>
      </c>
      <c r="I137" s="51">
        <v>37797</v>
      </c>
      <c r="J137" s="19">
        <v>267.76</v>
      </c>
      <c r="K137" s="19">
        <v>3803.4500000000007</v>
      </c>
      <c r="L137" s="19">
        <v>24138.710000000003</v>
      </c>
      <c r="M137" s="20">
        <v>28209.920000000006</v>
      </c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411</v>
      </c>
      <c r="C138" s="19">
        <v>412</v>
      </c>
      <c r="D138" s="19">
        <v>1800</v>
      </c>
      <c r="E138" s="51">
        <v>2623</v>
      </c>
      <c r="F138" s="19">
        <v>1091</v>
      </c>
      <c r="G138" s="19">
        <v>3493</v>
      </c>
      <c r="H138" s="19">
        <v>11769</v>
      </c>
      <c r="I138" s="51">
        <v>16353</v>
      </c>
      <c r="J138" s="19">
        <v>671.73000000000013</v>
      </c>
      <c r="K138" s="19">
        <v>3127.07</v>
      </c>
      <c r="L138" s="19">
        <v>8762.4499999999989</v>
      </c>
      <c r="M138" s="20">
        <v>12561.25</v>
      </c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515</v>
      </c>
      <c r="C139" s="19">
        <v>320</v>
      </c>
      <c r="D139" s="19">
        <v>1444</v>
      </c>
      <c r="E139" s="51">
        <v>2279</v>
      </c>
      <c r="F139" s="19">
        <v>1319</v>
      </c>
      <c r="G139" s="19">
        <v>2224</v>
      </c>
      <c r="H139" s="19">
        <v>8063</v>
      </c>
      <c r="I139" s="51">
        <v>11606</v>
      </c>
      <c r="J139" s="19">
        <v>838.19999999999982</v>
      </c>
      <c r="K139" s="19">
        <v>1967.6400000000003</v>
      </c>
      <c r="L139" s="19">
        <v>5765.56</v>
      </c>
      <c r="M139" s="20">
        <v>8571.4000000000015</v>
      </c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291</v>
      </c>
      <c r="C140" s="64">
        <v>210</v>
      </c>
      <c r="D140" s="64">
        <v>894</v>
      </c>
      <c r="E140" s="65">
        <v>1395</v>
      </c>
      <c r="F140" s="64">
        <v>844</v>
      </c>
      <c r="G140" s="64">
        <v>1443</v>
      </c>
      <c r="H140" s="64">
        <v>5397</v>
      </c>
      <c r="I140" s="65">
        <v>7684</v>
      </c>
      <c r="J140" s="64">
        <v>540.8599999999999</v>
      </c>
      <c r="K140" s="64">
        <v>1269.68</v>
      </c>
      <c r="L140" s="64">
        <v>3643.95</v>
      </c>
      <c r="M140" s="79">
        <v>5454.49</v>
      </c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2386</v>
      </c>
      <c r="C15" s="8">
        <v>2996</v>
      </c>
      <c r="D15" s="8">
        <v>15378</v>
      </c>
      <c r="E15" s="54">
        <v>20760</v>
      </c>
      <c r="F15" s="8">
        <v>7001</v>
      </c>
      <c r="G15" s="8">
        <v>27439</v>
      </c>
      <c r="H15" s="8">
        <v>96846</v>
      </c>
      <c r="I15" s="54">
        <v>131286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168</v>
      </c>
      <c r="C16" s="9">
        <v>161</v>
      </c>
      <c r="D16" s="9">
        <v>698</v>
      </c>
      <c r="E16" s="56">
        <v>1027</v>
      </c>
      <c r="F16" s="9">
        <v>524</v>
      </c>
      <c r="G16" s="9">
        <v>924</v>
      </c>
      <c r="H16" s="9">
        <v>4354</v>
      </c>
      <c r="I16" s="56">
        <v>5802</v>
      </c>
      <c r="J16" s="9"/>
      <c r="K16" s="9"/>
      <c r="L16" s="9"/>
      <c r="M16" s="12"/>
    </row>
    <row r="17" spans="1:13" x14ac:dyDescent="0.2">
      <c r="A17" s="7" t="s">
        <v>1</v>
      </c>
      <c r="B17" s="19">
        <v>35</v>
      </c>
      <c r="C17" s="19">
        <v>47</v>
      </c>
      <c r="D17" s="19">
        <v>286</v>
      </c>
      <c r="E17" s="51">
        <v>368</v>
      </c>
      <c r="F17" s="19">
        <v>85</v>
      </c>
      <c r="G17" s="19">
        <v>333</v>
      </c>
      <c r="H17" s="19">
        <v>2371</v>
      </c>
      <c r="I17" s="51">
        <v>2789</v>
      </c>
      <c r="J17" s="19"/>
      <c r="K17" s="19"/>
      <c r="L17" s="19"/>
      <c r="M17" s="20"/>
    </row>
    <row r="18" spans="1:13" x14ac:dyDescent="0.2">
      <c r="A18" s="7" t="s">
        <v>2</v>
      </c>
      <c r="B18" s="19">
        <v>7</v>
      </c>
      <c r="C18" s="19">
        <v>6</v>
      </c>
      <c r="D18" s="19">
        <v>46</v>
      </c>
      <c r="E18" s="51">
        <v>59</v>
      </c>
      <c r="F18" s="19">
        <v>21</v>
      </c>
      <c r="G18" s="19">
        <v>14</v>
      </c>
      <c r="H18" s="19">
        <v>155</v>
      </c>
      <c r="I18" s="51">
        <v>190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9</v>
      </c>
      <c r="E19" s="51">
        <v>13</v>
      </c>
      <c r="F19" s="19" t="s">
        <v>206</v>
      </c>
      <c r="G19" s="19" t="s">
        <v>206</v>
      </c>
      <c r="H19" s="19">
        <v>14</v>
      </c>
      <c r="I19" s="51">
        <v>58</v>
      </c>
      <c r="J19" s="19"/>
      <c r="K19" s="19"/>
      <c r="L19" s="19"/>
      <c r="M19" s="20"/>
    </row>
    <row r="20" spans="1:13" x14ac:dyDescent="0.2">
      <c r="A20" s="7" t="s">
        <v>3</v>
      </c>
      <c r="B20" s="19">
        <v>41</v>
      </c>
      <c r="C20" s="19">
        <v>27</v>
      </c>
      <c r="D20" s="19">
        <v>105</v>
      </c>
      <c r="E20" s="51">
        <v>173</v>
      </c>
      <c r="F20" s="19">
        <v>100</v>
      </c>
      <c r="G20" s="19">
        <v>93</v>
      </c>
      <c r="H20" s="19">
        <v>558</v>
      </c>
      <c r="I20" s="51">
        <v>751</v>
      </c>
      <c r="J20" s="19"/>
      <c r="K20" s="19"/>
      <c r="L20" s="19"/>
      <c r="M20" s="20"/>
    </row>
    <row r="21" spans="1:13" x14ac:dyDescent="0.2">
      <c r="A21" s="7" t="s">
        <v>89</v>
      </c>
      <c r="B21" s="19">
        <v>62</v>
      </c>
      <c r="C21" s="19">
        <v>56</v>
      </c>
      <c r="D21" s="19">
        <v>180</v>
      </c>
      <c r="E21" s="51">
        <v>298</v>
      </c>
      <c r="F21" s="19">
        <v>183</v>
      </c>
      <c r="G21" s="19">
        <v>359</v>
      </c>
      <c r="H21" s="19">
        <v>898</v>
      </c>
      <c r="I21" s="51">
        <v>1440</v>
      </c>
      <c r="J21" s="19"/>
      <c r="K21" s="19"/>
      <c r="L21" s="19"/>
      <c r="M21" s="20"/>
    </row>
    <row r="22" spans="1:13" x14ac:dyDescent="0.2">
      <c r="A22" s="7" t="s">
        <v>92</v>
      </c>
      <c r="B22" s="19">
        <v>21</v>
      </c>
      <c r="C22" s="19">
        <v>23</v>
      </c>
      <c r="D22" s="19">
        <v>72</v>
      </c>
      <c r="E22" s="51">
        <v>116</v>
      </c>
      <c r="F22" s="19">
        <v>132</v>
      </c>
      <c r="G22" s="19">
        <v>84</v>
      </c>
      <c r="H22" s="19">
        <v>358</v>
      </c>
      <c r="I22" s="51">
        <v>574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92</v>
      </c>
      <c r="C23" s="9">
        <v>130</v>
      </c>
      <c r="D23" s="9">
        <v>344</v>
      </c>
      <c r="E23" s="56">
        <v>566</v>
      </c>
      <c r="F23" s="9">
        <v>378</v>
      </c>
      <c r="G23" s="9">
        <v>1034</v>
      </c>
      <c r="H23" s="9">
        <v>1657</v>
      </c>
      <c r="I23" s="56">
        <v>3069</v>
      </c>
      <c r="J23" s="9"/>
      <c r="K23" s="9"/>
      <c r="L23" s="9"/>
      <c r="M23" s="12"/>
    </row>
    <row r="24" spans="1:13" x14ac:dyDescent="0.2">
      <c r="A24" s="7" t="s">
        <v>4</v>
      </c>
      <c r="B24" s="19">
        <v>25</v>
      </c>
      <c r="C24" s="19">
        <v>34</v>
      </c>
      <c r="D24" s="19">
        <v>75</v>
      </c>
      <c r="E24" s="51">
        <v>134</v>
      </c>
      <c r="F24" s="19">
        <v>177</v>
      </c>
      <c r="G24" s="19">
        <v>410</v>
      </c>
      <c r="H24" s="19">
        <v>297</v>
      </c>
      <c r="I24" s="51">
        <v>884</v>
      </c>
      <c r="J24" s="19"/>
      <c r="K24" s="19"/>
      <c r="L24" s="19"/>
      <c r="M24" s="20"/>
    </row>
    <row r="25" spans="1:13" x14ac:dyDescent="0.2">
      <c r="A25" s="7" t="s">
        <v>5</v>
      </c>
      <c r="B25" s="19">
        <v>67</v>
      </c>
      <c r="C25" s="19">
        <v>96</v>
      </c>
      <c r="D25" s="19">
        <v>269</v>
      </c>
      <c r="E25" s="51">
        <v>432</v>
      </c>
      <c r="F25" s="19">
        <v>201</v>
      </c>
      <c r="G25" s="19">
        <v>624</v>
      </c>
      <c r="H25" s="19">
        <v>1360</v>
      </c>
      <c r="I25" s="51">
        <v>2185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213</v>
      </c>
      <c r="C26" s="9">
        <v>187</v>
      </c>
      <c r="D26" s="9">
        <v>921</v>
      </c>
      <c r="E26" s="56">
        <v>1321</v>
      </c>
      <c r="F26" s="9">
        <v>620</v>
      </c>
      <c r="G26" s="9">
        <v>1270</v>
      </c>
      <c r="H26" s="9">
        <v>5076</v>
      </c>
      <c r="I26" s="56">
        <v>6966</v>
      </c>
      <c r="J26" s="9"/>
      <c r="K26" s="9"/>
      <c r="L26" s="9"/>
      <c r="M26" s="12"/>
    </row>
    <row r="27" spans="1:13" x14ac:dyDescent="0.2">
      <c r="A27" s="7" t="s">
        <v>38</v>
      </c>
      <c r="B27" s="19">
        <v>29</v>
      </c>
      <c r="C27" s="19">
        <v>32</v>
      </c>
      <c r="D27" s="19">
        <v>124</v>
      </c>
      <c r="E27" s="51">
        <v>185</v>
      </c>
      <c r="F27" s="19">
        <v>92</v>
      </c>
      <c r="G27" s="19">
        <v>242</v>
      </c>
      <c r="H27" s="19">
        <v>647</v>
      </c>
      <c r="I27" s="51">
        <v>981</v>
      </c>
      <c r="J27" s="19"/>
      <c r="K27" s="19"/>
      <c r="L27" s="19"/>
      <c r="M27" s="20"/>
    </row>
    <row r="28" spans="1:13" x14ac:dyDescent="0.2">
      <c r="A28" s="7" t="s">
        <v>39</v>
      </c>
      <c r="B28" s="19">
        <v>18</v>
      </c>
      <c r="C28" s="19">
        <v>14</v>
      </c>
      <c r="D28" s="19">
        <v>120</v>
      </c>
      <c r="E28" s="51">
        <v>152</v>
      </c>
      <c r="F28" s="19">
        <v>40</v>
      </c>
      <c r="G28" s="19">
        <v>51</v>
      </c>
      <c r="H28" s="19">
        <v>961</v>
      </c>
      <c r="I28" s="51">
        <v>1052</v>
      </c>
      <c r="J28" s="19"/>
      <c r="K28" s="19"/>
      <c r="L28" s="19"/>
      <c r="M28" s="20"/>
    </row>
    <row r="29" spans="1:13" x14ac:dyDescent="0.2">
      <c r="A29" s="7" t="s">
        <v>40</v>
      </c>
      <c r="B29" s="19">
        <v>79</v>
      </c>
      <c r="C29" s="19">
        <v>77</v>
      </c>
      <c r="D29" s="19">
        <v>479</v>
      </c>
      <c r="E29" s="51">
        <v>635</v>
      </c>
      <c r="F29" s="19">
        <v>229</v>
      </c>
      <c r="G29" s="19">
        <v>531</v>
      </c>
      <c r="H29" s="19">
        <v>2600</v>
      </c>
      <c r="I29" s="51">
        <v>3360</v>
      </c>
      <c r="J29" s="19"/>
      <c r="K29" s="19"/>
      <c r="L29" s="19"/>
      <c r="M29" s="20"/>
    </row>
    <row r="30" spans="1:13" x14ac:dyDescent="0.2">
      <c r="A30" s="7" t="s">
        <v>41</v>
      </c>
      <c r="B30" s="19">
        <v>35</v>
      </c>
      <c r="C30" s="19">
        <v>25</v>
      </c>
      <c r="D30" s="19">
        <v>51</v>
      </c>
      <c r="E30" s="51">
        <v>111</v>
      </c>
      <c r="F30" s="19">
        <v>107</v>
      </c>
      <c r="G30" s="19">
        <v>141</v>
      </c>
      <c r="H30" s="19">
        <v>156</v>
      </c>
      <c r="I30" s="51">
        <v>404</v>
      </c>
      <c r="J30" s="19"/>
      <c r="K30" s="19"/>
      <c r="L30" s="19"/>
      <c r="M30" s="20"/>
    </row>
    <row r="31" spans="1:13" x14ac:dyDescent="0.2">
      <c r="A31" s="7" t="s">
        <v>60</v>
      </c>
      <c r="B31" s="19">
        <v>52</v>
      </c>
      <c r="C31" s="19">
        <v>39</v>
      </c>
      <c r="D31" s="19">
        <v>147</v>
      </c>
      <c r="E31" s="51">
        <v>238</v>
      </c>
      <c r="F31" s="19">
        <v>152</v>
      </c>
      <c r="G31" s="19">
        <v>305</v>
      </c>
      <c r="H31" s="19">
        <v>712</v>
      </c>
      <c r="I31" s="51">
        <v>1169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79</v>
      </c>
      <c r="C32" s="9">
        <v>228</v>
      </c>
      <c r="D32" s="9">
        <v>999</v>
      </c>
      <c r="E32" s="56">
        <v>1306</v>
      </c>
      <c r="F32" s="9">
        <v>280</v>
      </c>
      <c r="G32" s="9">
        <v>3916</v>
      </c>
      <c r="H32" s="9">
        <v>4474</v>
      </c>
      <c r="I32" s="56">
        <v>8670</v>
      </c>
      <c r="J32" s="9"/>
      <c r="K32" s="9"/>
      <c r="L32" s="9"/>
      <c r="M32" s="12"/>
    </row>
    <row r="33" spans="1:13" x14ac:dyDescent="0.2">
      <c r="A33" s="7" t="s">
        <v>31</v>
      </c>
      <c r="B33" s="19">
        <v>12</v>
      </c>
      <c r="C33" s="19">
        <v>24</v>
      </c>
      <c r="D33" s="19">
        <v>145</v>
      </c>
      <c r="E33" s="51">
        <v>181</v>
      </c>
      <c r="F33" s="19">
        <v>70</v>
      </c>
      <c r="G33" s="19">
        <v>1072</v>
      </c>
      <c r="H33" s="19">
        <v>613</v>
      </c>
      <c r="I33" s="51">
        <v>1755</v>
      </c>
      <c r="J33" s="19"/>
      <c r="K33" s="19"/>
      <c r="L33" s="19"/>
      <c r="M33" s="20"/>
    </row>
    <row r="34" spans="1:13" x14ac:dyDescent="0.2">
      <c r="A34" s="7" t="s">
        <v>32</v>
      </c>
      <c r="B34" s="19">
        <v>14</v>
      </c>
      <c r="C34" s="19">
        <v>69</v>
      </c>
      <c r="D34" s="19">
        <v>310</v>
      </c>
      <c r="E34" s="51">
        <v>393</v>
      </c>
      <c r="F34" s="19">
        <v>46</v>
      </c>
      <c r="G34" s="19">
        <v>1888</v>
      </c>
      <c r="H34" s="19">
        <v>1741</v>
      </c>
      <c r="I34" s="51">
        <v>3675</v>
      </c>
      <c r="J34" s="19"/>
      <c r="K34" s="19"/>
      <c r="L34" s="19"/>
      <c r="M34" s="20"/>
    </row>
    <row r="35" spans="1:13" x14ac:dyDescent="0.2">
      <c r="A35" s="7" t="s">
        <v>33</v>
      </c>
      <c r="B35" s="19">
        <v>7</v>
      </c>
      <c r="C35" s="19">
        <v>21</v>
      </c>
      <c r="D35" s="19">
        <v>57</v>
      </c>
      <c r="E35" s="51">
        <v>85</v>
      </c>
      <c r="F35" s="19">
        <v>21</v>
      </c>
      <c r="G35" s="19">
        <v>216</v>
      </c>
      <c r="H35" s="19">
        <v>160</v>
      </c>
      <c r="I35" s="51">
        <v>397</v>
      </c>
      <c r="J35" s="19"/>
      <c r="K35" s="19"/>
      <c r="L35" s="19"/>
      <c r="M35" s="20"/>
    </row>
    <row r="36" spans="1:13" x14ac:dyDescent="0.2">
      <c r="A36" s="7" t="s">
        <v>34</v>
      </c>
      <c r="B36" s="19">
        <v>7</v>
      </c>
      <c r="C36" s="19">
        <v>33</v>
      </c>
      <c r="D36" s="19">
        <v>75</v>
      </c>
      <c r="E36" s="51">
        <v>115</v>
      </c>
      <c r="F36" s="19">
        <v>24</v>
      </c>
      <c r="G36" s="19">
        <v>204</v>
      </c>
      <c r="H36" s="19">
        <v>247</v>
      </c>
      <c r="I36" s="51">
        <v>475</v>
      </c>
      <c r="J36" s="19"/>
      <c r="K36" s="19"/>
      <c r="L36" s="19"/>
      <c r="M36" s="20"/>
    </row>
    <row r="37" spans="1:13" x14ac:dyDescent="0.2">
      <c r="A37" s="7" t="s">
        <v>35</v>
      </c>
      <c r="B37" s="19">
        <v>17</v>
      </c>
      <c r="C37" s="19">
        <v>40</v>
      </c>
      <c r="D37" s="19">
        <v>279</v>
      </c>
      <c r="E37" s="51">
        <v>336</v>
      </c>
      <c r="F37" s="19">
        <v>42</v>
      </c>
      <c r="G37" s="19">
        <v>323</v>
      </c>
      <c r="H37" s="19">
        <v>1407</v>
      </c>
      <c r="I37" s="51">
        <v>1772</v>
      </c>
      <c r="J37" s="19"/>
      <c r="K37" s="19"/>
      <c r="L37" s="19"/>
      <c r="M37" s="20"/>
    </row>
    <row r="38" spans="1:13" x14ac:dyDescent="0.2">
      <c r="A38" s="7" t="s">
        <v>36</v>
      </c>
      <c r="B38" s="19">
        <v>10</v>
      </c>
      <c r="C38" s="19">
        <v>19</v>
      </c>
      <c r="D38" s="19">
        <v>59</v>
      </c>
      <c r="E38" s="51">
        <v>88</v>
      </c>
      <c r="F38" s="19">
        <v>31</v>
      </c>
      <c r="G38" s="19">
        <v>105</v>
      </c>
      <c r="H38" s="19">
        <v>123</v>
      </c>
      <c r="I38" s="51">
        <v>259</v>
      </c>
      <c r="J38" s="19"/>
      <c r="K38" s="19"/>
      <c r="L38" s="19"/>
      <c r="M38" s="20"/>
    </row>
    <row r="39" spans="1:13" x14ac:dyDescent="0.2">
      <c r="A39" s="7" t="s">
        <v>37</v>
      </c>
      <c r="B39" s="19">
        <v>12</v>
      </c>
      <c r="C39" s="19">
        <v>22</v>
      </c>
      <c r="D39" s="19">
        <v>74</v>
      </c>
      <c r="E39" s="51">
        <v>108</v>
      </c>
      <c r="F39" s="19">
        <v>46</v>
      </c>
      <c r="G39" s="19">
        <v>108</v>
      </c>
      <c r="H39" s="19">
        <v>183</v>
      </c>
      <c r="I39" s="51">
        <v>337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244</v>
      </c>
      <c r="C40" s="9">
        <v>369</v>
      </c>
      <c r="D40" s="9">
        <v>1442</v>
      </c>
      <c r="E40" s="56">
        <v>2055</v>
      </c>
      <c r="F40" s="9">
        <v>856</v>
      </c>
      <c r="G40" s="9">
        <v>4569</v>
      </c>
      <c r="H40" s="9">
        <v>8086</v>
      </c>
      <c r="I40" s="56">
        <v>13511</v>
      </c>
      <c r="J40" s="9"/>
      <c r="K40" s="9"/>
      <c r="L40" s="9"/>
      <c r="M40" s="12"/>
    </row>
    <row r="41" spans="1:13" x14ac:dyDescent="0.2">
      <c r="A41" s="7" t="s">
        <v>71</v>
      </c>
      <c r="B41" s="19">
        <v>29</v>
      </c>
      <c r="C41" s="19">
        <v>54</v>
      </c>
      <c r="D41" s="19">
        <v>132</v>
      </c>
      <c r="E41" s="51">
        <v>215</v>
      </c>
      <c r="F41" s="19">
        <v>69</v>
      </c>
      <c r="G41" s="19">
        <v>603</v>
      </c>
      <c r="H41" s="19">
        <v>457</v>
      </c>
      <c r="I41" s="51">
        <v>1129</v>
      </c>
      <c r="J41" s="19"/>
      <c r="K41" s="19"/>
      <c r="L41" s="19"/>
      <c r="M41" s="20"/>
    </row>
    <row r="42" spans="1:13" x14ac:dyDescent="0.2">
      <c r="A42" s="7" t="s">
        <v>72</v>
      </c>
      <c r="B42" s="19">
        <v>20</v>
      </c>
      <c r="C42" s="19">
        <v>42</v>
      </c>
      <c r="D42" s="19">
        <v>98</v>
      </c>
      <c r="E42" s="51">
        <v>160</v>
      </c>
      <c r="F42" s="19">
        <v>93</v>
      </c>
      <c r="G42" s="19">
        <v>317</v>
      </c>
      <c r="H42" s="19">
        <v>452</v>
      </c>
      <c r="I42" s="51">
        <v>862</v>
      </c>
      <c r="J42" s="19"/>
      <c r="K42" s="19"/>
      <c r="L42" s="19"/>
      <c r="M42" s="20"/>
    </row>
    <row r="43" spans="1:13" x14ac:dyDescent="0.2">
      <c r="A43" s="7" t="s">
        <v>73</v>
      </c>
      <c r="B43" s="19">
        <v>20</v>
      </c>
      <c r="C43" s="19">
        <v>53</v>
      </c>
      <c r="D43" s="19">
        <v>216</v>
      </c>
      <c r="E43" s="51">
        <v>289</v>
      </c>
      <c r="F43" s="19">
        <v>61</v>
      </c>
      <c r="G43" s="19">
        <v>560</v>
      </c>
      <c r="H43" s="19">
        <v>1316</v>
      </c>
      <c r="I43" s="51">
        <v>1937</v>
      </c>
      <c r="J43" s="19"/>
      <c r="K43" s="19"/>
      <c r="L43" s="19"/>
      <c r="M43" s="20"/>
    </row>
    <row r="44" spans="1:13" x14ac:dyDescent="0.2">
      <c r="A44" s="7" t="s">
        <v>74</v>
      </c>
      <c r="B44" s="19">
        <v>24</v>
      </c>
      <c r="C44" s="19">
        <v>8</v>
      </c>
      <c r="D44" s="19">
        <v>40</v>
      </c>
      <c r="E44" s="51">
        <v>72</v>
      </c>
      <c r="F44" s="19">
        <v>106</v>
      </c>
      <c r="G44" s="19">
        <v>12</v>
      </c>
      <c r="H44" s="19">
        <v>180</v>
      </c>
      <c r="I44" s="51">
        <v>298</v>
      </c>
      <c r="J44" s="19"/>
      <c r="K44" s="19"/>
      <c r="L44" s="19"/>
      <c r="M44" s="20"/>
    </row>
    <row r="45" spans="1:13" x14ac:dyDescent="0.2">
      <c r="A45" s="7" t="s">
        <v>75</v>
      </c>
      <c r="B45" s="19">
        <v>33</v>
      </c>
      <c r="C45" s="19">
        <v>11</v>
      </c>
      <c r="D45" s="19">
        <v>45</v>
      </c>
      <c r="E45" s="51">
        <v>89</v>
      </c>
      <c r="F45" s="19">
        <v>124</v>
      </c>
      <c r="G45" s="19">
        <v>18</v>
      </c>
      <c r="H45" s="19">
        <v>143</v>
      </c>
      <c r="I45" s="51">
        <v>285</v>
      </c>
      <c r="J45" s="19"/>
      <c r="K45" s="19"/>
      <c r="L45" s="19"/>
      <c r="M45" s="20"/>
    </row>
    <row r="46" spans="1:13" x14ac:dyDescent="0.2">
      <c r="A46" s="7" t="s">
        <v>76</v>
      </c>
      <c r="B46" s="19">
        <v>54</v>
      </c>
      <c r="C46" s="19">
        <v>55</v>
      </c>
      <c r="D46" s="19">
        <v>244</v>
      </c>
      <c r="E46" s="51">
        <v>353</v>
      </c>
      <c r="F46" s="19">
        <v>164</v>
      </c>
      <c r="G46" s="19">
        <v>642</v>
      </c>
      <c r="H46" s="19">
        <v>1290</v>
      </c>
      <c r="I46" s="51">
        <v>2096</v>
      </c>
      <c r="J46" s="19"/>
      <c r="K46" s="19"/>
      <c r="L46" s="19"/>
      <c r="M46" s="20"/>
    </row>
    <row r="47" spans="1:13" x14ac:dyDescent="0.2">
      <c r="A47" s="7" t="s">
        <v>77</v>
      </c>
      <c r="B47" s="19">
        <v>39</v>
      </c>
      <c r="C47" s="19">
        <v>41</v>
      </c>
      <c r="D47" s="19">
        <v>151</v>
      </c>
      <c r="E47" s="51">
        <v>231</v>
      </c>
      <c r="F47" s="19">
        <v>145</v>
      </c>
      <c r="G47" s="19">
        <v>245</v>
      </c>
      <c r="H47" s="19">
        <v>436</v>
      </c>
      <c r="I47" s="51">
        <v>826</v>
      </c>
      <c r="J47" s="19"/>
      <c r="K47" s="19"/>
      <c r="L47" s="19"/>
      <c r="M47" s="20"/>
    </row>
    <row r="48" spans="1:13" x14ac:dyDescent="0.2">
      <c r="A48" s="7" t="s">
        <v>78</v>
      </c>
      <c r="B48" s="19">
        <v>25</v>
      </c>
      <c r="C48" s="19">
        <v>105</v>
      </c>
      <c r="D48" s="19">
        <v>516</v>
      </c>
      <c r="E48" s="51">
        <v>646</v>
      </c>
      <c r="F48" s="19">
        <v>94</v>
      </c>
      <c r="G48" s="19">
        <v>2172</v>
      </c>
      <c r="H48" s="19">
        <v>3812</v>
      </c>
      <c r="I48" s="51">
        <v>6078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112</v>
      </c>
      <c r="C49" s="9">
        <v>302</v>
      </c>
      <c r="D49" s="9">
        <v>2098</v>
      </c>
      <c r="E49" s="56">
        <v>2512</v>
      </c>
      <c r="F49" s="9">
        <v>355</v>
      </c>
      <c r="G49" s="9">
        <v>2822</v>
      </c>
      <c r="H49" s="9">
        <v>14023</v>
      </c>
      <c r="I49" s="56">
        <v>17200</v>
      </c>
      <c r="J49" s="9"/>
      <c r="K49" s="9"/>
      <c r="L49" s="9"/>
      <c r="M49" s="12"/>
    </row>
    <row r="50" spans="1:13" x14ac:dyDescent="0.2">
      <c r="A50" s="7" t="s">
        <v>42</v>
      </c>
      <c r="B50" s="19">
        <v>6</v>
      </c>
      <c r="C50" s="19">
        <v>9</v>
      </c>
      <c r="D50" s="19">
        <v>56</v>
      </c>
      <c r="E50" s="51">
        <v>71</v>
      </c>
      <c r="F50" s="19">
        <v>16</v>
      </c>
      <c r="G50" s="19">
        <v>103</v>
      </c>
      <c r="H50" s="19">
        <v>204</v>
      </c>
      <c r="I50" s="51">
        <v>323</v>
      </c>
      <c r="J50" s="19"/>
      <c r="K50" s="19"/>
      <c r="L50" s="19"/>
      <c r="M50" s="20"/>
    </row>
    <row r="51" spans="1:13" x14ac:dyDescent="0.2">
      <c r="A51" s="7" t="s">
        <v>43</v>
      </c>
      <c r="B51" s="19">
        <v>8</v>
      </c>
      <c r="C51" s="19">
        <v>20</v>
      </c>
      <c r="D51" s="19">
        <v>144</v>
      </c>
      <c r="E51" s="51">
        <v>172</v>
      </c>
      <c r="F51" s="19">
        <v>40</v>
      </c>
      <c r="G51" s="19">
        <v>161</v>
      </c>
      <c r="H51" s="19">
        <v>755</v>
      </c>
      <c r="I51" s="51">
        <v>956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 t="s">
        <v>206</v>
      </c>
      <c r="D52" s="19">
        <v>21</v>
      </c>
      <c r="E52" s="51">
        <v>27</v>
      </c>
      <c r="F52" s="19">
        <v>24</v>
      </c>
      <c r="G52" s="19" t="s">
        <v>206</v>
      </c>
      <c r="H52" s="19">
        <v>47</v>
      </c>
      <c r="I52" s="51">
        <v>77</v>
      </c>
      <c r="J52" s="19"/>
      <c r="K52" s="19"/>
      <c r="L52" s="19"/>
      <c r="M52" s="20"/>
    </row>
    <row r="53" spans="1:13" x14ac:dyDescent="0.2">
      <c r="A53" s="7" t="s">
        <v>45</v>
      </c>
      <c r="B53" s="19" t="s">
        <v>206</v>
      </c>
      <c r="C53" s="19">
        <v>25</v>
      </c>
      <c r="D53" s="19">
        <v>212</v>
      </c>
      <c r="E53" s="51">
        <v>239</v>
      </c>
      <c r="F53" s="19" t="s">
        <v>206</v>
      </c>
      <c r="G53" s="19">
        <v>340</v>
      </c>
      <c r="H53" s="19">
        <v>1493</v>
      </c>
      <c r="I53" s="51">
        <v>1839</v>
      </c>
      <c r="J53" s="19"/>
      <c r="K53" s="19"/>
      <c r="L53" s="19"/>
      <c r="M53" s="20"/>
    </row>
    <row r="54" spans="1:13" x14ac:dyDescent="0.2">
      <c r="A54" s="7" t="s">
        <v>94</v>
      </c>
      <c r="B54" s="19">
        <v>8</v>
      </c>
      <c r="C54" s="19">
        <v>13</v>
      </c>
      <c r="D54" s="19">
        <v>58</v>
      </c>
      <c r="E54" s="51">
        <v>79</v>
      </c>
      <c r="F54" s="19">
        <v>24</v>
      </c>
      <c r="G54" s="19">
        <v>49</v>
      </c>
      <c r="H54" s="19">
        <v>162</v>
      </c>
      <c r="I54" s="51">
        <v>235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43</v>
      </c>
      <c r="D55" s="19">
        <v>322</v>
      </c>
      <c r="E55" s="51">
        <v>373</v>
      </c>
      <c r="F55" s="19">
        <v>24</v>
      </c>
      <c r="G55" s="19">
        <v>396</v>
      </c>
      <c r="H55" s="19">
        <v>2362</v>
      </c>
      <c r="I55" s="51">
        <v>2782</v>
      </c>
      <c r="J55" s="19"/>
      <c r="K55" s="19"/>
      <c r="L55" s="19"/>
      <c r="M55" s="20"/>
    </row>
    <row r="56" spans="1:13" x14ac:dyDescent="0.2">
      <c r="A56" s="7" t="s">
        <v>96</v>
      </c>
      <c r="B56" s="19">
        <v>5</v>
      </c>
      <c r="C56" s="19">
        <v>78</v>
      </c>
      <c r="D56" s="19">
        <v>742</v>
      </c>
      <c r="E56" s="51">
        <v>825</v>
      </c>
      <c r="F56" s="19">
        <v>21</v>
      </c>
      <c r="G56" s="19">
        <v>978</v>
      </c>
      <c r="H56" s="19">
        <v>6034</v>
      </c>
      <c r="I56" s="51">
        <v>7033</v>
      </c>
      <c r="J56" s="19"/>
      <c r="K56" s="19"/>
      <c r="L56" s="19"/>
      <c r="M56" s="20"/>
    </row>
    <row r="57" spans="1:13" x14ac:dyDescent="0.2">
      <c r="A57" s="7" t="s">
        <v>47</v>
      </c>
      <c r="B57" s="19">
        <v>18</v>
      </c>
      <c r="C57" s="19">
        <v>12</v>
      </c>
      <c r="D57" s="19">
        <v>62</v>
      </c>
      <c r="E57" s="51">
        <v>92</v>
      </c>
      <c r="F57" s="19">
        <v>39</v>
      </c>
      <c r="G57" s="19">
        <v>101</v>
      </c>
      <c r="H57" s="19">
        <v>146</v>
      </c>
      <c r="I57" s="51">
        <v>286</v>
      </c>
      <c r="J57" s="19"/>
      <c r="K57" s="19"/>
      <c r="L57" s="19"/>
      <c r="M57" s="20"/>
    </row>
    <row r="58" spans="1:13" x14ac:dyDescent="0.2">
      <c r="A58" s="7" t="s">
        <v>97</v>
      </c>
      <c r="B58" s="19">
        <v>8</v>
      </c>
      <c r="C58" s="19">
        <v>15</v>
      </c>
      <c r="D58" s="19">
        <v>78</v>
      </c>
      <c r="E58" s="51">
        <v>101</v>
      </c>
      <c r="F58" s="19">
        <v>27</v>
      </c>
      <c r="G58" s="19">
        <v>144</v>
      </c>
      <c r="H58" s="19">
        <v>746</v>
      </c>
      <c r="I58" s="51">
        <v>917</v>
      </c>
      <c r="J58" s="19"/>
      <c r="K58" s="19"/>
      <c r="L58" s="19"/>
      <c r="M58" s="20"/>
    </row>
    <row r="59" spans="1:13" x14ac:dyDescent="0.2">
      <c r="A59" s="7" t="s">
        <v>48</v>
      </c>
      <c r="B59" s="19">
        <v>5</v>
      </c>
      <c r="C59" s="19">
        <v>11</v>
      </c>
      <c r="D59" s="19">
        <v>136</v>
      </c>
      <c r="E59" s="51">
        <v>152</v>
      </c>
      <c r="F59" s="19">
        <v>13</v>
      </c>
      <c r="G59" s="19">
        <v>59</v>
      </c>
      <c r="H59" s="19">
        <v>882</v>
      </c>
      <c r="I59" s="51">
        <v>954</v>
      </c>
      <c r="J59" s="19"/>
      <c r="K59" s="19"/>
      <c r="L59" s="19"/>
      <c r="M59" s="20"/>
    </row>
    <row r="60" spans="1:13" x14ac:dyDescent="0.2">
      <c r="A60" s="7" t="s">
        <v>49</v>
      </c>
      <c r="B60" s="19">
        <v>9</v>
      </c>
      <c r="C60" s="19">
        <v>19</v>
      </c>
      <c r="D60" s="19">
        <v>109</v>
      </c>
      <c r="E60" s="51">
        <v>137</v>
      </c>
      <c r="F60" s="19">
        <v>28</v>
      </c>
      <c r="G60" s="19">
        <v>155</v>
      </c>
      <c r="H60" s="19">
        <v>606</v>
      </c>
      <c r="I60" s="51">
        <v>789</v>
      </c>
      <c r="J60" s="19"/>
      <c r="K60" s="19"/>
      <c r="L60" s="19"/>
      <c r="M60" s="20"/>
    </row>
    <row r="61" spans="1:13" x14ac:dyDescent="0.2">
      <c r="A61" s="7" t="s">
        <v>98</v>
      </c>
      <c r="B61" s="19">
        <v>30</v>
      </c>
      <c r="C61" s="19">
        <v>56</v>
      </c>
      <c r="D61" s="19">
        <v>158</v>
      </c>
      <c r="E61" s="51">
        <v>244</v>
      </c>
      <c r="F61" s="19">
        <v>93</v>
      </c>
      <c r="G61" s="19">
        <v>330</v>
      </c>
      <c r="H61" s="19">
        <v>586</v>
      </c>
      <c r="I61" s="51">
        <v>1009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115</v>
      </c>
      <c r="C62" s="9">
        <v>226</v>
      </c>
      <c r="D62" s="9">
        <v>826</v>
      </c>
      <c r="E62" s="56">
        <v>1167</v>
      </c>
      <c r="F62" s="9">
        <v>301</v>
      </c>
      <c r="G62" s="9">
        <v>1405</v>
      </c>
      <c r="H62" s="9">
        <v>2444</v>
      </c>
      <c r="I62" s="56">
        <v>4150</v>
      </c>
      <c r="J62" s="9"/>
      <c r="K62" s="9"/>
      <c r="L62" s="9"/>
      <c r="M62" s="12"/>
    </row>
    <row r="63" spans="1:13" x14ac:dyDescent="0.2">
      <c r="A63" s="7" t="s">
        <v>50</v>
      </c>
      <c r="B63" s="19" t="s">
        <v>206</v>
      </c>
      <c r="C63" s="19" t="s">
        <v>206</v>
      </c>
      <c r="D63" s="19" t="s">
        <v>206</v>
      </c>
      <c r="E63" s="51">
        <v>6</v>
      </c>
      <c r="F63" s="19" t="s">
        <v>206</v>
      </c>
      <c r="G63" s="19" t="s">
        <v>206</v>
      </c>
      <c r="H63" s="19" t="s">
        <v>206</v>
      </c>
      <c r="I63" s="51">
        <v>12</v>
      </c>
      <c r="J63" s="19"/>
      <c r="K63" s="19"/>
      <c r="L63" s="19"/>
      <c r="M63" s="20"/>
    </row>
    <row r="64" spans="1:13" x14ac:dyDescent="0.2">
      <c r="A64" s="7" t="s">
        <v>51</v>
      </c>
      <c r="B64" s="19">
        <v>5</v>
      </c>
      <c r="C64" s="19">
        <v>4</v>
      </c>
      <c r="D64" s="19">
        <v>22</v>
      </c>
      <c r="E64" s="51">
        <v>31</v>
      </c>
      <c r="F64" s="19">
        <v>9</v>
      </c>
      <c r="G64" s="19">
        <v>4</v>
      </c>
      <c r="H64" s="19">
        <v>78</v>
      </c>
      <c r="I64" s="51">
        <v>91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 t="s">
        <v>206</v>
      </c>
      <c r="D65" s="19">
        <v>7</v>
      </c>
      <c r="E65" s="51">
        <v>13</v>
      </c>
      <c r="F65" s="19" t="s">
        <v>206</v>
      </c>
      <c r="G65" s="19" t="s">
        <v>206</v>
      </c>
      <c r="H65" s="19">
        <v>10</v>
      </c>
      <c r="I65" s="51">
        <v>18</v>
      </c>
      <c r="J65" s="19"/>
      <c r="K65" s="19"/>
      <c r="L65" s="19"/>
      <c r="M65" s="20"/>
    </row>
    <row r="66" spans="1:13" x14ac:dyDescent="0.2">
      <c r="A66" s="7" t="s">
        <v>53</v>
      </c>
      <c r="B66" s="19">
        <v>5</v>
      </c>
      <c r="C66" s="19" t="s">
        <v>206</v>
      </c>
      <c r="D66" s="19">
        <v>9</v>
      </c>
      <c r="E66" s="51">
        <v>15</v>
      </c>
      <c r="F66" s="19">
        <v>8</v>
      </c>
      <c r="G66" s="19" t="s">
        <v>206</v>
      </c>
      <c r="H66" s="19">
        <v>10</v>
      </c>
      <c r="I66" s="51">
        <v>19</v>
      </c>
      <c r="J66" s="19"/>
      <c r="K66" s="19"/>
      <c r="L66" s="19"/>
      <c r="M66" s="20"/>
    </row>
    <row r="67" spans="1:13" x14ac:dyDescent="0.2">
      <c r="A67" s="7" t="s">
        <v>54</v>
      </c>
      <c r="B67" s="19">
        <v>13</v>
      </c>
      <c r="C67" s="19">
        <v>25</v>
      </c>
      <c r="D67" s="19">
        <v>46</v>
      </c>
      <c r="E67" s="51">
        <v>84</v>
      </c>
      <c r="F67" s="19">
        <v>59</v>
      </c>
      <c r="G67" s="19">
        <v>87</v>
      </c>
      <c r="H67" s="19">
        <v>103</v>
      </c>
      <c r="I67" s="51">
        <v>249</v>
      </c>
      <c r="J67" s="19"/>
      <c r="K67" s="19"/>
      <c r="L67" s="19"/>
      <c r="M67" s="20"/>
    </row>
    <row r="68" spans="1:13" x14ac:dyDescent="0.2">
      <c r="A68" s="7" t="s">
        <v>55</v>
      </c>
      <c r="B68" s="19">
        <v>14</v>
      </c>
      <c r="C68" s="19">
        <v>30</v>
      </c>
      <c r="D68" s="19">
        <v>127</v>
      </c>
      <c r="E68" s="51">
        <v>171</v>
      </c>
      <c r="F68" s="19">
        <v>45</v>
      </c>
      <c r="G68" s="19">
        <v>155</v>
      </c>
      <c r="H68" s="19">
        <v>395</v>
      </c>
      <c r="I68" s="51">
        <v>595</v>
      </c>
      <c r="J68" s="19"/>
      <c r="K68" s="19"/>
      <c r="L68" s="19"/>
      <c r="M68" s="20"/>
    </row>
    <row r="69" spans="1:13" x14ac:dyDescent="0.2">
      <c r="A69" s="7" t="s">
        <v>56</v>
      </c>
      <c r="B69" s="19" t="s">
        <v>206</v>
      </c>
      <c r="C69" s="19">
        <v>16</v>
      </c>
      <c r="D69" s="19">
        <v>23</v>
      </c>
      <c r="E69" s="51">
        <v>42</v>
      </c>
      <c r="F69" s="19" t="s">
        <v>206</v>
      </c>
      <c r="G69" s="19">
        <v>43</v>
      </c>
      <c r="H69" s="19">
        <v>50</v>
      </c>
      <c r="I69" s="51">
        <v>105</v>
      </c>
      <c r="J69" s="19"/>
      <c r="K69" s="19"/>
      <c r="L69" s="19"/>
      <c r="M69" s="20"/>
    </row>
    <row r="70" spans="1:13" x14ac:dyDescent="0.2">
      <c r="A70" s="7" t="s">
        <v>57</v>
      </c>
      <c r="B70" s="19">
        <v>8</v>
      </c>
      <c r="C70" s="19">
        <v>9</v>
      </c>
      <c r="D70" s="19">
        <v>46</v>
      </c>
      <c r="E70" s="51">
        <v>63</v>
      </c>
      <c r="F70" s="19">
        <v>21</v>
      </c>
      <c r="G70" s="19">
        <v>62</v>
      </c>
      <c r="H70" s="19">
        <v>170</v>
      </c>
      <c r="I70" s="51">
        <v>253</v>
      </c>
      <c r="J70" s="19"/>
      <c r="K70" s="19"/>
      <c r="L70" s="19"/>
      <c r="M70" s="20"/>
    </row>
    <row r="71" spans="1:13" x14ac:dyDescent="0.2">
      <c r="A71" s="7" t="s">
        <v>58</v>
      </c>
      <c r="B71" s="19">
        <v>16</v>
      </c>
      <c r="C71" s="19">
        <v>44</v>
      </c>
      <c r="D71" s="19">
        <v>196</v>
      </c>
      <c r="E71" s="51">
        <v>256</v>
      </c>
      <c r="F71" s="19">
        <v>30</v>
      </c>
      <c r="G71" s="19">
        <v>392</v>
      </c>
      <c r="H71" s="19">
        <v>677</v>
      </c>
      <c r="I71" s="51">
        <v>1099</v>
      </c>
      <c r="J71" s="19"/>
      <c r="K71" s="19"/>
      <c r="L71" s="19"/>
      <c r="M71" s="20"/>
    </row>
    <row r="72" spans="1:13" x14ac:dyDescent="0.2">
      <c r="A72" s="7" t="s">
        <v>99</v>
      </c>
      <c r="B72" s="19">
        <v>22</v>
      </c>
      <c r="C72" s="19">
        <v>54</v>
      </c>
      <c r="D72" s="19">
        <v>262</v>
      </c>
      <c r="E72" s="51">
        <v>338</v>
      </c>
      <c r="F72" s="19">
        <v>52</v>
      </c>
      <c r="G72" s="19">
        <v>237</v>
      </c>
      <c r="H72" s="19">
        <v>780</v>
      </c>
      <c r="I72" s="51">
        <v>1069</v>
      </c>
      <c r="J72" s="19"/>
      <c r="K72" s="19"/>
      <c r="L72" s="19"/>
      <c r="M72" s="20"/>
    </row>
    <row r="73" spans="1:13" x14ac:dyDescent="0.2">
      <c r="A73" s="7" t="s">
        <v>59</v>
      </c>
      <c r="B73" s="19">
        <v>10</v>
      </c>
      <c r="C73" s="19">
        <v>33</v>
      </c>
      <c r="D73" s="19">
        <v>69</v>
      </c>
      <c r="E73" s="51">
        <v>112</v>
      </c>
      <c r="F73" s="19">
        <v>18</v>
      </c>
      <c r="G73" s="19">
        <v>369</v>
      </c>
      <c r="H73" s="19">
        <v>134</v>
      </c>
      <c r="I73" s="51">
        <v>521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14</v>
      </c>
      <c r="C74" s="19">
        <v>6</v>
      </c>
      <c r="D74" s="19">
        <v>16</v>
      </c>
      <c r="E74" s="51">
        <v>36</v>
      </c>
      <c r="F74" s="19">
        <v>35</v>
      </c>
      <c r="G74" s="19">
        <v>51</v>
      </c>
      <c r="H74" s="19">
        <v>33</v>
      </c>
      <c r="I74" s="51">
        <v>119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134</v>
      </c>
      <c r="C75" s="9">
        <v>453</v>
      </c>
      <c r="D75" s="9">
        <v>3930</v>
      </c>
      <c r="E75" s="56">
        <v>4517</v>
      </c>
      <c r="F75" s="9">
        <v>393</v>
      </c>
      <c r="G75" s="9">
        <v>4425</v>
      </c>
      <c r="H75" s="9">
        <v>32059</v>
      </c>
      <c r="I75" s="56">
        <v>36877</v>
      </c>
      <c r="J75" s="9"/>
      <c r="K75" s="9"/>
      <c r="L75" s="9"/>
      <c r="M75" s="12"/>
    </row>
    <row r="76" spans="1:13" x14ac:dyDescent="0.2">
      <c r="A76" s="7" t="s">
        <v>67</v>
      </c>
      <c r="B76" s="19">
        <v>37</v>
      </c>
      <c r="C76" s="19">
        <v>372</v>
      </c>
      <c r="D76" s="19">
        <v>3427</v>
      </c>
      <c r="E76" s="51">
        <v>3836</v>
      </c>
      <c r="F76" s="19">
        <v>144</v>
      </c>
      <c r="G76" s="19">
        <v>3910</v>
      </c>
      <c r="H76" s="19">
        <v>28849</v>
      </c>
      <c r="I76" s="51">
        <v>32903</v>
      </c>
      <c r="J76" s="19"/>
      <c r="K76" s="19"/>
      <c r="L76" s="19"/>
      <c r="M76" s="20"/>
    </row>
    <row r="77" spans="1:13" x14ac:dyDescent="0.2">
      <c r="A77" s="7" t="s">
        <v>68</v>
      </c>
      <c r="B77" s="19">
        <v>38</v>
      </c>
      <c r="C77" s="19">
        <v>24</v>
      </c>
      <c r="D77" s="19">
        <v>131</v>
      </c>
      <c r="E77" s="51">
        <v>193</v>
      </c>
      <c r="F77" s="19">
        <v>96</v>
      </c>
      <c r="G77" s="19">
        <v>196</v>
      </c>
      <c r="H77" s="19">
        <v>650</v>
      </c>
      <c r="I77" s="51">
        <v>942</v>
      </c>
      <c r="J77" s="19"/>
      <c r="K77" s="19"/>
      <c r="L77" s="19"/>
      <c r="M77" s="20"/>
    </row>
    <row r="78" spans="1:13" x14ac:dyDescent="0.2">
      <c r="A78" s="7" t="s">
        <v>69</v>
      </c>
      <c r="B78" s="19">
        <v>50</v>
      </c>
      <c r="C78" s="19">
        <v>52</v>
      </c>
      <c r="D78" s="19">
        <v>349</v>
      </c>
      <c r="E78" s="51">
        <v>451</v>
      </c>
      <c r="F78" s="19">
        <v>133</v>
      </c>
      <c r="G78" s="19">
        <v>306</v>
      </c>
      <c r="H78" s="19">
        <v>2496</v>
      </c>
      <c r="I78" s="51">
        <v>2935</v>
      </c>
      <c r="J78" s="19"/>
      <c r="K78" s="19"/>
      <c r="L78" s="19"/>
      <c r="M78" s="20"/>
    </row>
    <row r="79" spans="1:13" x14ac:dyDescent="0.2">
      <c r="A79" s="7" t="s">
        <v>70</v>
      </c>
      <c r="B79" s="19">
        <v>9</v>
      </c>
      <c r="C79" s="19">
        <v>5</v>
      </c>
      <c r="D79" s="19">
        <v>23</v>
      </c>
      <c r="E79" s="51">
        <v>37</v>
      </c>
      <c r="F79" s="19">
        <v>20</v>
      </c>
      <c r="G79" s="19">
        <v>13</v>
      </c>
      <c r="H79" s="19">
        <v>64</v>
      </c>
      <c r="I79" s="51">
        <v>97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411</v>
      </c>
      <c r="C80" s="9">
        <v>417</v>
      </c>
      <c r="D80" s="9">
        <v>1787</v>
      </c>
      <c r="E80" s="56">
        <v>2615</v>
      </c>
      <c r="F80" s="9">
        <v>1101</v>
      </c>
      <c r="G80" s="9">
        <v>3445</v>
      </c>
      <c r="H80" s="9">
        <v>11170</v>
      </c>
      <c r="I80" s="56">
        <v>15716</v>
      </c>
      <c r="J80" s="9"/>
      <c r="K80" s="9"/>
      <c r="L80" s="9"/>
      <c r="M80" s="12"/>
    </row>
    <row r="81" spans="1:13" x14ac:dyDescent="0.2">
      <c r="A81" s="7" t="s">
        <v>61</v>
      </c>
      <c r="B81" s="19">
        <v>69</v>
      </c>
      <c r="C81" s="19">
        <v>139</v>
      </c>
      <c r="D81" s="19">
        <v>896</v>
      </c>
      <c r="E81" s="51">
        <v>1104</v>
      </c>
      <c r="F81" s="19">
        <v>203</v>
      </c>
      <c r="G81" s="19">
        <v>1053</v>
      </c>
      <c r="H81" s="19">
        <v>7134</v>
      </c>
      <c r="I81" s="51">
        <v>8390</v>
      </c>
      <c r="J81" s="19"/>
      <c r="K81" s="19"/>
      <c r="L81" s="19"/>
      <c r="M81" s="20"/>
    </row>
    <row r="82" spans="1:13" x14ac:dyDescent="0.2">
      <c r="A82" s="7" t="s">
        <v>62</v>
      </c>
      <c r="B82" s="19">
        <v>18</v>
      </c>
      <c r="C82" s="19">
        <v>18</v>
      </c>
      <c r="D82" s="19">
        <v>28</v>
      </c>
      <c r="E82" s="51">
        <v>64</v>
      </c>
      <c r="F82" s="19">
        <v>53</v>
      </c>
      <c r="G82" s="19">
        <v>69</v>
      </c>
      <c r="H82" s="19">
        <v>84</v>
      </c>
      <c r="I82" s="51">
        <v>206</v>
      </c>
      <c r="J82" s="19"/>
      <c r="K82" s="19"/>
      <c r="L82" s="19"/>
      <c r="M82" s="20"/>
    </row>
    <row r="83" spans="1:13" x14ac:dyDescent="0.2">
      <c r="A83" s="7" t="s">
        <v>63</v>
      </c>
      <c r="B83" s="19">
        <v>18</v>
      </c>
      <c r="C83" s="19">
        <v>8</v>
      </c>
      <c r="D83" s="19">
        <v>10</v>
      </c>
      <c r="E83" s="51">
        <v>36</v>
      </c>
      <c r="F83" s="19">
        <v>56</v>
      </c>
      <c r="G83" s="19">
        <v>11</v>
      </c>
      <c r="H83" s="19">
        <v>18</v>
      </c>
      <c r="I83" s="51">
        <v>85</v>
      </c>
      <c r="J83" s="19"/>
      <c r="K83" s="19"/>
      <c r="L83" s="19"/>
      <c r="M83" s="20"/>
    </row>
    <row r="84" spans="1:13" x14ac:dyDescent="0.2">
      <c r="A84" s="7" t="s">
        <v>64</v>
      </c>
      <c r="B84" s="19">
        <v>23</v>
      </c>
      <c r="C84" s="19">
        <v>32</v>
      </c>
      <c r="D84" s="19">
        <v>41</v>
      </c>
      <c r="E84" s="51">
        <v>96</v>
      </c>
      <c r="F84" s="19">
        <v>62</v>
      </c>
      <c r="G84" s="19">
        <v>167</v>
      </c>
      <c r="H84" s="19">
        <v>153</v>
      </c>
      <c r="I84" s="51">
        <v>382</v>
      </c>
      <c r="J84" s="19"/>
      <c r="K84" s="19"/>
      <c r="L84" s="19"/>
      <c r="M84" s="20"/>
    </row>
    <row r="85" spans="1:13" x14ac:dyDescent="0.2">
      <c r="A85" s="7" t="s">
        <v>101</v>
      </c>
      <c r="B85" s="19">
        <v>78</v>
      </c>
      <c r="C85" s="19">
        <v>79</v>
      </c>
      <c r="D85" s="19">
        <v>333</v>
      </c>
      <c r="E85" s="51">
        <v>490</v>
      </c>
      <c r="F85" s="19">
        <v>202</v>
      </c>
      <c r="G85" s="19">
        <v>563</v>
      </c>
      <c r="H85" s="19">
        <v>1536</v>
      </c>
      <c r="I85" s="51">
        <v>2301</v>
      </c>
      <c r="J85" s="19"/>
      <c r="K85" s="19"/>
      <c r="L85" s="19"/>
      <c r="M85" s="20"/>
    </row>
    <row r="86" spans="1:13" x14ac:dyDescent="0.2">
      <c r="A86" s="7" t="s">
        <v>90</v>
      </c>
      <c r="B86" s="19">
        <v>11</v>
      </c>
      <c r="C86" s="19">
        <v>4</v>
      </c>
      <c r="D86" s="19">
        <v>18</v>
      </c>
      <c r="E86" s="51">
        <v>33</v>
      </c>
      <c r="F86" s="19">
        <v>18</v>
      </c>
      <c r="G86" s="19">
        <v>13</v>
      </c>
      <c r="H86" s="19">
        <v>63</v>
      </c>
      <c r="I86" s="51">
        <v>94</v>
      </c>
      <c r="J86" s="19"/>
      <c r="K86" s="19"/>
      <c r="L86" s="19"/>
      <c r="M86" s="20"/>
    </row>
    <row r="87" spans="1:13" x14ac:dyDescent="0.2">
      <c r="A87" s="7" t="s">
        <v>65</v>
      </c>
      <c r="B87" s="19">
        <v>13</v>
      </c>
      <c r="C87" s="19">
        <v>24</v>
      </c>
      <c r="D87" s="19">
        <v>66</v>
      </c>
      <c r="E87" s="51">
        <v>103</v>
      </c>
      <c r="F87" s="19">
        <v>41</v>
      </c>
      <c r="G87" s="19">
        <v>230</v>
      </c>
      <c r="H87" s="19">
        <v>270</v>
      </c>
      <c r="I87" s="51">
        <v>541</v>
      </c>
      <c r="J87" s="19"/>
      <c r="K87" s="19"/>
      <c r="L87" s="19"/>
      <c r="M87" s="20"/>
    </row>
    <row r="88" spans="1:13" x14ac:dyDescent="0.2">
      <c r="A88" s="7" t="s">
        <v>66</v>
      </c>
      <c r="B88" s="19">
        <v>73</v>
      </c>
      <c r="C88" s="19">
        <v>29</v>
      </c>
      <c r="D88" s="19">
        <v>84</v>
      </c>
      <c r="E88" s="51">
        <v>186</v>
      </c>
      <c r="F88" s="19">
        <v>176</v>
      </c>
      <c r="G88" s="19">
        <v>101</v>
      </c>
      <c r="H88" s="19">
        <v>227</v>
      </c>
      <c r="I88" s="51">
        <v>504</v>
      </c>
      <c r="J88" s="19"/>
      <c r="K88" s="19"/>
      <c r="L88" s="19"/>
      <c r="M88" s="20"/>
    </row>
    <row r="89" spans="1:13" x14ac:dyDescent="0.2">
      <c r="A89" s="7" t="s">
        <v>79</v>
      </c>
      <c r="B89" s="19">
        <v>38</v>
      </c>
      <c r="C89" s="19">
        <v>21</v>
      </c>
      <c r="D89" s="19">
        <v>113</v>
      </c>
      <c r="E89" s="51">
        <v>172</v>
      </c>
      <c r="F89" s="19">
        <v>111</v>
      </c>
      <c r="G89" s="19">
        <v>680</v>
      </c>
      <c r="H89" s="19">
        <v>391</v>
      </c>
      <c r="I89" s="51">
        <v>1182</v>
      </c>
      <c r="J89" s="19"/>
      <c r="K89" s="19"/>
      <c r="L89" s="19"/>
      <c r="M89" s="20"/>
    </row>
    <row r="90" spans="1:13" x14ac:dyDescent="0.2">
      <c r="A90" s="7" t="s">
        <v>80</v>
      </c>
      <c r="B90" s="19">
        <v>39</v>
      </c>
      <c r="C90" s="19">
        <v>39</v>
      </c>
      <c r="D90" s="19">
        <v>144</v>
      </c>
      <c r="E90" s="51">
        <v>222</v>
      </c>
      <c r="F90" s="19">
        <v>94</v>
      </c>
      <c r="G90" s="19">
        <v>346</v>
      </c>
      <c r="H90" s="19">
        <v>1073</v>
      </c>
      <c r="I90" s="51">
        <v>1513</v>
      </c>
      <c r="J90" s="19"/>
      <c r="K90" s="19"/>
      <c r="L90" s="19"/>
      <c r="M90" s="20"/>
    </row>
    <row r="91" spans="1:13" x14ac:dyDescent="0.2">
      <c r="A91" s="7" t="s">
        <v>81</v>
      </c>
      <c r="B91" s="19">
        <v>31</v>
      </c>
      <c r="C91" s="19">
        <v>24</v>
      </c>
      <c r="D91" s="19">
        <v>54</v>
      </c>
      <c r="E91" s="51">
        <v>109</v>
      </c>
      <c r="F91" s="19">
        <v>85</v>
      </c>
      <c r="G91" s="19">
        <v>212</v>
      </c>
      <c r="H91" s="19">
        <v>221</v>
      </c>
      <c r="I91" s="51">
        <v>518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526</v>
      </c>
      <c r="C92" s="9">
        <v>316</v>
      </c>
      <c r="D92" s="9">
        <v>1427</v>
      </c>
      <c r="E92" s="56">
        <v>2269</v>
      </c>
      <c r="F92" s="9">
        <v>1359</v>
      </c>
      <c r="G92" s="9">
        <v>2223</v>
      </c>
      <c r="H92" s="9">
        <v>8146</v>
      </c>
      <c r="I92" s="56">
        <v>11728</v>
      </c>
      <c r="J92" s="9"/>
      <c r="K92" s="9"/>
      <c r="L92" s="9"/>
      <c r="M92" s="12"/>
    </row>
    <row r="93" spans="1:13" x14ac:dyDescent="0.2">
      <c r="A93" s="7" t="s">
        <v>6</v>
      </c>
      <c r="B93" s="19">
        <v>11</v>
      </c>
      <c r="C93" s="19" t="s">
        <v>206</v>
      </c>
      <c r="D93" s="19">
        <v>29</v>
      </c>
      <c r="E93" s="51">
        <v>43</v>
      </c>
      <c r="F93" s="19">
        <v>29</v>
      </c>
      <c r="G93" s="19" t="s">
        <v>206</v>
      </c>
      <c r="H93" s="19">
        <v>162</v>
      </c>
      <c r="I93" s="51">
        <v>270</v>
      </c>
      <c r="J93" s="19"/>
      <c r="K93" s="19"/>
      <c r="L93" s="19"/>
      <c r="M93" s="20"/>
    </row>
    <row r="94" spans="1:13" x14ac:dyDescent="0.2">
      <c r="A94" s="7" t="s">
        <v>7</v>
      </c>
      <c r="B94" s="19">
        <v>11</v>
      </c>
      <c r="C94" s="19">
        <v>34</v>
      </c>
      <c r="D94" s="19">
        <v>147</v>
      </c>
      <c r="E94" s="51">
        <v>192</v>
      </c>
      <c r="F94" s="19">
        <v>24</v>
      </c>
      <c r="G94" s="19">
        <v>135</v>
      </c>
      <c r="H94" s="19">
        <v>1301</v>
      </c>
      <c r="I94" s="51">
        <v>1460</v>
      </c>
      <c r="J94" s="19"/>
      <c r="K94" s="19"/>
      <c r="L94" s="19"/>
      <c r="M94" s="20"/>
    </row>
    <row r="95" spans="1:13" x14ac:dyDescent="0.2">
      <c r="A95" s="7" t="s">
        <v>8</v>
      </c>
      <c r="B95" s="19">
        <v>4</v>
      </c>
      <c r="C95" s="19">
        <v>6</v>
      </c>
      <c r="D95" s="19">
        <v>35</v>
      </c>
      <c r="E95" s="51">
        <v>45</v>
      </c>
      <c r="F95" s="19">
        <v>12</v>
      </c>
      <c r="G95" s="19">
        <v>19</v>
      </c>
      <c r="H95" s="19">
        <v>83</v>
      </c>
      <c r="I95" s="51">
        <v>114</v>
      </c>
      <c r="J95" s="19"/>
      <c r="K95" s="19"/>
      <c r="L95" s="19"/>
      <c r="M95" s="20"/>
    </row>
    <row r="96" spans="1:13" x14ac:dyDescent="0.2">
      <c r="A96" s="7" t="s">
        <v>9</v>
      </c>
      <c r="B96" s="19">
        <v>5</v>
      </c>
      <c r="C96" s="19">
        <v>17</v>
      </c>
      <c r="D96" s="19">
        <v>57</v>
      </c>
      <c r="E96" s="51">
        <v>79</v>
      </c>
      <c r="F96" s="19">
        <v>13</v>
      </c>
      <c r="G96" s="19">
        <v>77</v>
      </c>
      <c r="H96" s="19">
        <v>233</v>
      </c>
      <c r="I96" s="51">
        <v>323</v>
      </c>
      <c r="J96" s="19"/>
      <c r="K96" s="19"/>
      <c r="L96" s="19"/>
      <c r="M96" s="20"/>
    </row>
    <row r="97" spans="1:13" x14ac:dyDescent="0.2">
      <c r="A97" s="7" t="s">
        <v>10</v>
      </c>
      <c r="B97" s="19">
        <v>27</v>
      </c>
      <c r="C97" s="19">
        <v>18</v>
      </c>
      <c r="D97" s="19">
        <v>64</v>
      </c>
      <c r="E97" s="51">
        <v>109</v>
      </c>
      <c r="F97" s="19">
        <v>70</v>
      </c>
      <c r="G97" s="19">
        <v>184</v>
      </c>
      <c r="H97" s="19">
        <v>436</v>
      </c>
      <c r="I97" s="51">
        <v>690</v>
      </c>
      <c r="J97" s="19"/>
      <c r="K97" s="19"/>
      <c r="L97" s="19"/>
      <c r="M97" s="20"/>
    </row>
    <row r="98" spans="1:13" x14ac:dyDescent="0.2">
      <c r="A98" s="7" t="s">
        <v>11</v>
      </c>
      <c r="B98" s="19">
        <v>101</v>
      </c>
      <c r="C98" s="19">
        <v>32</v>
      </c>
      <c r="D98" s="19">
        <v>103</v>
      </c>
      <c r="E98" s="51">
        <v>236</v>
      </c>
      <c r="F98" s="19">
        <v>254</v>
      </c>
      <c r="G98" s="19">
        <v>170</v>
      </c>
      <c r="H98" s="19">
        <v>432</v>
      </c>
      <c r="I98" s="51">
        <v>856</v>
      </c>
      <c r="J98" s="19"/>
      <c r="K98" s="19"/>
      <c r="L98" s="19"/>
      <c r="M98" s="20"/>
    </row>
    <row r="99" spans="1:13" x14ac:dyDescent="0.2">
      <c r="A99" s="7" t="s">
        <v>12</v>
      </c>
      <c r="B99" s="19">
        <v>75</v>
      </c>
      <c r="C99" s="19">
        <v>63</v>
      </c>
      <c r="D99" s="19">
        <v>367</v>
      </c>
      <c r="E99" s="51">
        <v>505</v>
      </c>
      <c r="F99" s="19">
        <v>187</v>
      </c>
      <c r="G99" s="19">
        <v>496</v>
      </c>
      <c r="H99" s="19">
        <v>2513</v>
      </c>
      <c r="I99" s="51">
        <v>3196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72</v>
      </c>
      <c r="C100" s="19">
        <v>12</v>
      </c>
      <c r="D100" s="19">
        <v>60</v>
      </c>
      <c r="E100" s="51">
        <v>144</v>
      </c>
      <c r="F100" s="19">
        <v>187</v>
      </c>
      <c r="G100" s="19">
        <v>27</v>
      </c>
      <c r="H100" s="19">
        <v>199</v>
      </c>
      <c r="I100" s="51">
        <v>413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50</v>
      </c>
      <c r="C101" s="19">
        <v>27</v>
      </c>
      <c r="D101" s="19">
        <v>110</v>
      </c>
      <c r="E101" s="51">
        <v>187</v>
      </c>
      <c r="F101" s="19">
        <v>149</v>
      </c>
      <c r="G101" s="19">
        <v>140</v>
      </c>
      <c r="H101" s="19">
        <v>481</v>
      </c>
      <c r="I101" s="51">
        <v>770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33</v>
      </c>
      <c r="C102" s="19">
        <v>27</v>
      </c>
      <c r="D102" s="19">
        <v>135</v>
      </c>
      <c r="E102" s="51">
        <v>195</v>
      </c>
      <c r="F102" s="19">
        <v>81</v>
      </c>
      <c r="G102" s="19">
        <v>261</v>
      </c>
      <c r="H102" s="19">
        <v>816</v>
      </c>
      <c r="I102" s="51">
        <v>1158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18</v>
      </c>
      <c r="C103" s="19">
        <v>5</v>
      </c>
      <c r="D103" s="19">
        <v>22</v>
      </c>
      <c r="E103" s="51">
        <v>45</v>
      </c>
      <c r="F103" s="19">
        <v>50</v>
      </c>
      <c r="G103" s="19">
        <v>53</v>
      </c>
      <c r="H103" s="19">
        <v>83</v>
      </c>
      <c r="I103" s="51">
        <v>186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36</v>
      </c>
      <c r="C104" s="19">
        <v>19</v>
      </c>
      <c r="D104" s="19">
        <v>50</v>
      </c>
      <c r="E104" s="51">
        <v>105</v>
      </c>
      <c r="F104" s="19">
        <v>92</v>
      </c>
      <c r="G104" s="19">
        <v>162</v>
      </c>
      <c r="H104" s="19">
        <v>203</v>
      </c>
      <c r="I104" s="51">
        <v>457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15</v>
      </c>
      <c r="C105" s="19">
        <v>19</v>
      </c>
      <c r="D105" s="19">
        <v>97</v>
      </c>
      <c r="E105" s="51">
        <v>131</v>
      </c>
      <c r="F105" s="19">
        <v>37</v>
      </c>
      <c r="G105" s="19">
        <v>167</v>
      </c>
      <c r="H105" s="19">
        <v>436</v>
      </c>
      <c r="I105" s="51">
        <v>640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26</v>
      </c>
      <c r="C106" s="19">
        <v>23</v>
      </c>
      <c r="D106" s="19">
        <v>58</v>
      </c>
      <c r="E106" s="51">
        <v>107</v>
      </c>
      <c r="F106" s="19">
        <v>78</v>
      </c>
      <c r="G106" s="19">
        <v>118</v>
      </c>
      <c r="H106" s="19">
        <v>378</v>
      </c>
      <c r="I106" s="51">
        <v>574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42</v>
      </c>
      <c r="C107" s="19">
        <v>11</v>
      </c>
      <c r="D107" s="19">
        <v>93</v>
      </c>
      <c r="E107" s="51">
        <v>146</v>
      </c>
      <c r="F107" s="19">
        <v>96</v>
      </c>
      <c r="G107" s="19">
        <v>135</v>
      </c>
      <c r="H107" s="19">
        <v>390</v>
      </c>
      <c r="I107" s="51">
        <v>621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292</v>
      </c>
      <c r="C108" s="9">
        <v>207</v>
      </c>
      <c r="D108" s="9">
        <v>906</v>
      </c>
      <c r="E108" s="56">
        <v>1405</v>
      </c>
      <c r="F108" s="9">
        <v>834</v>
      </c>
      <c r="G108" s="9">
        <v>1406</v>
      </c>
      <c r="H108" s="9">
        <v>5357</v>
      </c>
      <c r="I108" s="56">
        <v>7597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>
        <v>0</v>
      </c>
      <c r="D109" s="19">
        <v>22</v>
      </c>
      <c r="E109" s="51">
        <v>26</v>
      </c>
      <c r="F109" s="19">
        <v>13</v>
      </c>
      <c r="G109" s="19">
        <v>0</v>
      </c>
      <c r="H109" s="19">
        <v>188</v>
      </c>
      <c r="I109" s="51">
        <v>201</v>
      </c>
      <c r="J109" s="19"/>
      <c r="K109" s="19"/>
      <c r="L109" s="19"/>
      <c r="M109" s="20"/>
    </row>
    <row r="110" spans="1:13" x14ac:dyDescent="0.2">
      <c r="A110" s="7" t="s">
        <v>14</v>
      </c>
      <c r="B110" s="19">
        <v>4</v>
      </c>
      <c r="C110" s="19">
        <v>7</v>
      </c>
      <c r="D110" s="19">
        <v>19</v>
      </c>
      <c r="E110" s="51">
        <v>30</v>
      </c>
      <c r="F110" s="19">
        <v>11</v>
      </c>
      <c r="G110" s="19">
        <v>27</v>
      </c>
      <c r="H110" s="19">
        <v>473</v>
      </c>
      <c r="I110" s="51">
        <v>511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11</v>
      </c>
      <c r="C111" s="19">
        <v>8</v>
      </c>
      <c r="D111" s="19">
        <v>47</v>
      </c>
      <c r="E111" s="51">
        <v>66</v>
      </c>
      <c r="F111" s="19">
        <v>28</v>
      </c>
      <c r="G111" s="19">
        <v>45</v>
      </c>
      <c r="H111" s="19">
        <v>343</v>
      </c>
      <c r="I111" s="51">
        <v>416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5</v>
      </c>
      <c r="C112" s="19">
        <v>23</v>
      </c>
      <c r="D112" s="19">
        <v>41</v>
      </c>
      <c r="E112" s="51">
        <v>69</v>
      </c>
      <c r="F112" s="19">
        <v>10</v>
      </c>
      <c r="G112" s="19">
        <v>197</v>
      </c>
      <c r="H112" s="19">
        <v>109</v>
      </c>
      <c r="I112" s="51">
        <v>316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41</v>
      </c>
      <c r="C113" s="19">
        <v>39</v>
      </c>
      <c r="D113" s="19">
        <v>115</v>
      </c>
      <c r="E113" s="51">
        <v>195</v>
      </c>
      <c r="F113" s="19">
        <v>117</v>
      </c>
      <c r="G113" s="19">
        <v>284</v>
      </c>
      <c r="H113" s="19">
        <v>1029</v>
      </c>
      <c r="I113" s="51">
        <v>1430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15</v>
      </c>
      <c r="C114" s="19">
        <v>4</v>
      </c>
      <c r="D114" s="19">
        <v>13</v>
      </c>
      <c r="E114" s="51">
        <v>32</v>
      </c>
      <c r="F114" s="19">
        <v>41</v>
      </c>
      <c r="G114" s="19">
        <v>5</v>
      </c>
      <c r="H114" s="19">
        <v>34</v>
      </c>
      <c r="I114" s="51">
        <v>80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9</v>
      </c>
      <c r="C115" s="19" t="s">
        <v>206</v>
      </c>
      <c r="D115" s="19">
        <v>30</v>
      </c>
      <c r="E115" s="51">
        <v>42</v>
      </c>
      <c r="F115" s="19">
        <v>28</v>
      </c>
      <c r="G115" s="19" t="s">
        <v>206</v>
      </c>
      <c r="H115" s="19">
        <v>75</v>
      </c>
      <c r="I115" s="51">
        <v>119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11</v>
      </c>
      <c r="C116" s="19">
        <v>39</v>
      </c>
      <c r="D116" s="19">
        <v>291</v>
      </c>
      <c r="E116" s="51">
        <v>341</v>
      </c>
      <c r="F116" s="19">
        <v>28</v>
      </c>
      <c r="G116" s="19">
        <v>461</v>
      </c>
      <c r="H116" s="19">
        <v>1846</v>
      </c>
      <c r="I116" s="51">
        <v>2335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14</v>
      </c>
      <c r="C117" s="19">
        <v>0</v>
      </c>
      <c r="D117" s="19">
        <v>12</v>
      </c>
      <c r="E117" s="51">
        <v>26</v>
      </c>
      <c r="F117" s="19">
        <v>36</v>
      </c>
      <c r="G117" s="19">
        <v>0</v>
      </c>
      <c r="H117" s="19">
        <v>51</v>
      </c>
      <c r="I117" s="51">
        <v>87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9</v>
      </c>
      <c r="C118" s="19">
        <v>0</v>
      </c>
      <c r="D118" s="19">
        <v>11</v>
      </c>
      <c r="E118" s="51">
        <v>20</v>
      </c>
      <c r="F118" s="19">
        <v>25</v>
      </c>
      <c r="G118" s="19">
        <v>0</v>
      </c>
      <c r="H118" s="19">
        <v>34</v>
      </c>
      <c r="I118" s="51">
        <v>59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48</v>
      </c>
      <c r="C119" s="19">
        <v>30</v>
      </c>
      <c r="D119" s="19">
        <v>109</v>
      </c>
      <c r="E119" s="51">
        <v>187</v>
      </c>
      <c r="F119" s="19">
        <v>153</v>
      </c>
      <c r="G119" s="19">
        <v>62</v>
      </c>
      <c r="H119" s="19">
        <v>303</v>
      </c>
      <c r="I119" s="51">
        <v>518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13</v>
      </c>
      <c r="C120" s="19" t="s">
        <v>206</v>
      </c>
      <c r="D120" s="19">
        <v>21</v>
      </c>
      <c r="E120" s="51">
        <v>36</v>
      </c>
      <c r="F120" s="19">
        <v>37</v>
      </c>
      <c r="G120" s="19" t="s">
        <v>206</v>
      </c>
      <c r="H120" s="19">
        <v>75</v>
      </c>
      <c r="I120" s="51">
        <v>125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8</v>
      </c>
      <c r="C121" s="19">
        <v>4</v>
      </c>
      <c r="D121" s="19">
        <v>11</v>
      </c>
      <c r="E121" s="51">
        <v>23</v>
      </c>
      <c r="F121" s="19">
        <v>27</v>
      </c>
      <c r="G121" s="19">
        <v>31</v>
      </c>
      <c r="H121" s="19">
        <v>28</v>
      </c>
      <c r="I121" s="51">
        <v>86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12</v>
      </c>
      <c r="C122" s="19">
        <v>19</v>
      </c>
      <c r="D122" s="19">
        <v>54</v>
      </c>
      <c r="E122" s="51">
        <v>85</v>
      </c>
      <c r="F122" s="19">
        <v>37</v>
      </c>
      <c r="G122" s="19">
        <v>89</v>
      </c>
      <c r="H122" s="19">
        <v>349</v>
      </c>
      <c r="I122" s="51">
        <v>475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>
        <v>0</v>
      </c>
      <c r="D123" s="19" t="s">
        <v>206</v>
      </c>
      <c r="E123" s="51">
        <v>6</v>
      </c>
      <c r="F123" s="19" t="s">
        <v>206</v>
      </c>
      <c r="G123" s="19">
        <v>0</v>
      </c>
      <c r="H123" s="19" t="s">
        <v>206</v>
      </c>
      <c r="I123" s="51">
        <v>19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10</v>
      </c>
      <c r="C124" s="19">
        <v>10</v>
      </c>
      <c r="D124" s="19">
        <v>28</v>
      </c>
      <c r="E124" s="51">
        <v>48</v>
      </c>
      <c r="F124" s="19">
        <v>25</v>
      </c>
      <c r="G124" s="19">
        <v>103</v>
      </c>
      <c r="H124" s="19">
        <v>65</v>
      </c>
      <c r="I124" s="51">
        <v>193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4</v>
      </c>
      <c r="E125" s="51">
        <v>9</v>
      </c>
      <c r="F125" s="19" t="s">
        <v>206</v>
      </c>
      <c r="G125" s="19" t="s">
        <v>206</v>
      </c>
      <c r="H125" s="19">
        <v>18</v>
      </c>
      <c r="I125" s="51">
        <v>50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38</v>
      </c>
      <c r="C126" s="19">
        <v>13</v>
      </c>
      <c r="D126" s="19">
        <v>42</v>
      </c>
      <c r="E126" s="51">
        <v>93</v>
      </c>
      <c r="F126" s="19">
        <v>94</v>
      </c>
      <c r="G126" s="19">
        <v>47</v>
      </c>
      <c r="H126" s="19">
        <v>178</v>
      </c>
      <c r="I126" s="51">
        <v>319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35</v>
      </c>
      <c r="C127" s="19" t="s">
        <v>206</v>
      </c>
      <c r="D127" s="19">
        <v>33</v>
      </c>
      <c r="E127" s="51">
        <v>71</v>
      </c>
      <c r="F127" s="19">
        <v>108</v>
      </c>
      <c r="G127" s="19" t="s">
        <v>206</v>
      </c>
      <c r="H127" s="19">
        <v>146</v>
      </c>
      <c r="I127" s="51">
        <v>258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2386</v>
      </c>
      <c r="C129" s="60">
        <v>2996</v>
      </c>
      <c r="D129" s="60">
        <v>15378</v>
      </c>
      <c r="E129" s="61">
        <v>20760</v>
      </c>
      <c r="F129" s="59">
        <v>7001</v>
      </c>
      <c r="G129" s="60">
        <v>27439</v>
      </c>
      <c r="H129" s="60">
        <v>96846</v>
      </c>
      <c r="I129" s="61">
        <v>131286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168</v>
      </c>
      <c r="C130" s="19">
        <v>161</v>
      </c>
      <c r="D130" s="19">
        <v>698</v>
      </c>
      <c r="E130" s="51">
        <v>1027</v>
      </c>
      <c r="F130" s="19">
        <v>524</v>
      </c>
      <c r="G130" s="19">
        <v>924</v>
      </c>
      <c r="H130" s="19">
        <v>4354</v>
      </c>
      <c r="I130" s="51">
        <v>5802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92</v>
      </c>
      <c r="C131" s="19">
        <v>130</v>
      </c>
      <c r="D131" s="19">
        <v>344</v>
      </c>
      <c r="E131" s="51">
        <v>566</v>
      </c>
      <c r="F131" s="19">
        <v>378</v>
      </c>
      <c r="G131" s="19">
        <v>1034</v>
      </c>
      <c r="H131" s="19">
        <v>1657</v>
      </c>
      <c r="I131" s="51">
        <v>3069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213</v>
      </c>
      <c r="C132" s="19">
        <v>187</v>
      </c>
      <c r="D132" s="19">
        <v>921</v>
      </c>
      <c r="E132" s="51">
        <v>1321</v>
      </c>
      <c r="F132" s="19">
        <v>620</v>
      </c>
      <c r="G132" s="19">
        <v>1270</v>
      </c>
      <c r="H132" s="19">
        <v>5076</v>
      </c>
      <c r="I132" s="51">
        <v>6966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79</v>
      </c>
      <c r="C133" s="19">
        <v>228</v>
      </c>
      <c r="D133" s="19">
        <v>999</v>
      </c>
      <c r="E133" s="51">
        <v>1306</v>
      </c>
      <c r="F133" s="19">
        <v>280</v>
      </c>
      <c r="G133" s="19">
        <v>3916</v>
      </c>
      <c r="H133" s="19">
        <v>4474</v>
      </c>
      <c r="I133" s="51">
        <v>8670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244</v>
      </c>
      <c r="C134" s="19">
        <v>369</v>
      </c>
      <c r="D134" s="19">
        <v>1442</v>
      </c>
      <c r="E134" s="51">
        <v>2055</v>
      </c>
      <c r="F134" s="19">
        <v>856</v>
      </c>
      <c r="G134" s="19">
        <v>4569</v>
      </c>
      <c r="H134" s="19">
        <v>8086</v>
      </c>
      <c r="I134" s="51">
        <v>13511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112</v>
      </c>
      <c r="C135" s="19">
        <v>302</v>
      </c>
      <c r="D135" s="19">
        <v>2098</v>
      </c>
      <c r="E135" s="51">
        <v>2512</v>
      </c>
      <c r="F135" s="19">
        <v>355</v>
      </c>
      <c r="G135" s="19">
        <v>2822</v>
      </c>
      <c r="H135" s="19">
        <v>14023</v>
      </c>
      <c r="I135" s="51">
        <v>17200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115</v>
      </c>
      <c r="C136" s="19">
        <v>226</v>
      </c>
      <c r="D136" s="19">
        <v>826</v>
      </c>
      <c r="E136" s="51">
        <v>1167</v>
      </c>
      <c r="F136" s="19">
        <v>301</v>
      </c>
      <c r="G136" s="19">
        <v>1405</v>
      </c>
      <c r="H136" s="19">
        <v>2444</v>
      </c>
      <c r="I136" s="51">
        <v>4150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134</v>
      </c>
      <c r="C137" s="19">
        <v>453</v>
      </c>
      <c r="D137" s="19">
        <v>3930</v>
      </c>
      <c r="E137" s="51">
        <v>4517</v>
      </c>
      <c r="F137" s="19">
        <v>393</v>
      </c>
      <c r="G137" s="19">
        <v>4425</v>
      </c>
      <c r="H137" s="19">
        <v>32059</v>
      </c>
      <c r="I137" s="51">
        <v>36877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411</v>
      </c>
      <c r="C138" s="19">
        <v>417</v>
      </c>
      <c r="D138" s="19">
        <v>1787</v>
      </c>
      <c r="E138" s="51">
        <v>2615</v>
      </c>
      <c r="F138" s="19">
        <v>1101</v>
      </c>
      <c r="G138" s="19">
        <v>3445</v>
      </c>
      <c r="H138" s="19">
        <v>11170</v>
      </c>
      <c r="I138" s="51">
        <v>15716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526</v>
      </c>
      <c r="C139" s="19">
        <v>316</v>
      </c>
      <c r="D139" s="19">
        <v>1427</v>
      </c>
      <c r="E139" s="51">
        <v>2269</v>
      </c>
      <c r="F139" s="19">
        <v>1359</v>
      </c>
      <c r="G139" s="19">
        <v>2223</v>
      </c>
      <c r="H139" s="19">
        <v>8146</v>
      </c>
      <c r="I139" s="51">
        <v>11728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292</v>
      </c>
      <c r="C140" s="64">
        <v>207</v>
      </c>
      <c r="D140" s="64">
        <v>906</v>
      </c>
      <c r="E140" s="65">
        <v>1405</v>
      </c>
      <c r="F140" s="64">
        <v>834</v>
      </c>
      <c r="G140" s="64">
        <v>1406</v>
      </c>
      <c r="H140" s="64">
        <v>5357</v>
      </c>
      <c r="I140" s="65">
        <v>7597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2421</v>
      </c>
      <c r="C15" s="8">
        <v>3008</v>
      </c>
      <c r="D15" s="8">
        <v>15450</v>
      </c>
      <c r="E15" s="54">
        <v>20879</v>
      </c>
      <c r="F15" s="8">
        <v>7164</v>
      </c>
      <c r="G15" s="8">
        <v>26914</v>
      </c>
      <c r="H15" s="8">
        <v>98548</v>
      </c>
      <c r="I15" s="54">
        <v>132626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169</v>
      </c>
      <c r="C16" s="9">
        <v>156</v>
      </c>
      <c r="D16" s="9">
        <v>691</v>
      </c>
      <c r="E16" s="56">
        <v>1016</v>
      </c>
      <c r="F16" s="9">
        <v>519</v>
      </c>
      <c r="G16" s="9">
        <v>926</v>
      </c>
      <c r="H16" s="9">
        <v>4366</v>
      </c>
      <c r="I16" s="56">
        <v>5811</v>
      </c>
      <c r="J16" s="9"/>
      <c r="K16" s="9"/>
      <c r="L16" s="9"/>
      <c r="M16" s="12"/>
    </row>
    <row r="17" spans="1:13" x14ac:dyDescent="0.2">
      <c r="A17" s="7" t="s">
        <v>1</v>
      </c>
      <c r="B17" s="19">
        <v>34</v>
      </c>
      <c r="C17" s="19">
        <v>44</v>
      </c>
      <c r="D17" s="19">
        <v>284</v>
      </c>
      <c r="E17" s="51">
        <v>362</v>
      </c>
      <c r="F17" s="19">
        <v>79</v>
      </c>
      <c r="G17" s="19">
        <v>343</v>
      </c>
      <c r="H17" s="19">
        <v>2408</v>
      </c>
      <c r="I17" s="51">
        <v>2830</v>
      </c>
      <c r="J17" s="19"/>
      <c r="K17" s="19"/>
      <c r="L17" s="19"/>
      <c r="M17" s="20"/>
    </row>
    <row r="18" spans="1:13" x14ac:dyDescent="0.2">
      <c r="A18" s="7" t="s">
        <v>2</v>
      </c>
      <c r="B18" s="19">
        <v>7</v>
      </c>
      <c r="C18" s="19">
        <v>5</v>
      </c>
      <c r="D18" s="19">
        <v>45</v>
      </c>
      <c r="E18" s="51">
        <v>57</v>
      </c>
      <c r="F18" s="19">
        <v>21</v>
      </c>
      <c r="G18" s="19">
        <v>15</v>
      </c>
      <c r="H18" s="19">
        <v>149</v>
      </c>
      <c r="I18" s="51">
        <v>185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8</v>
      </c>
      <c r="E19" s="51">
        <v>12</v>
      </c>
      <c r="F19" s="19" t="s">
        <v>206</v>
      </c>
      <c r="G19" s="19" t="s">
        <v>206</v>
      </c>
      <c r="H19" s="19">
        <v>13</v>
      </c>
      <c r="I19" s="51">
        <v>63</v>
      </c>
      <c r="J19" s="19"/>
      <c r="K19" s="19"/>
      <c r="L19" s="19"/>
      <c r="M19" s="20"/>
    </row>
    <row r="20" spans="1:13" x14ac:dyDescent="0.2">
      <c r="A20" s="7" t="s">
        <v>3</v>
      </c>
      <c r="B20" s="19">
        <v>42</v>
      </c>
      <c r="C20" s="19">
        <v>27</v>
      </c>
      <c r="D20" s="19">
        <v>101</v>
      </c>
      <c r="E20" s="51">
        <v>170</v>
      </c>
      <c r="F20" s="19">
        <v>104</v>
      </c>
      <c r="G20" s="19">
        <v>100</v>
      </c>
      <c r="H20" s="19">
        <v>512</v>
      </c>
      <c r="I20" s="51">
        <v>716</v>
      </c>
      <c r="J20" s="19"/>
      <c r="K20" s="19"/>
      <c r="L20" s="19"/>
      <c r="M20" s="20"/>
    </row>
    <row r="21" spans="1:13" x14ac:dyDescent="0.2">
      <c r="A21" s="7" t="s">
        <v>89</v>
      </c>
      <c r="B21" s="19">
        <v>63</v>
      </c>
      <c r="C21" s="19">
        <v>55</v>
      </c>
      <c r="D21" s="19">
        <v>181</v>
      </c>
      <c r="E21" s="51">
        <v>299</v>
      </c>
      <c r="F21" s="19">
        <v>183</v>
      </c>
      <c r="G21" s="19">
        <v>326</v>
      </c>
      <c r="H21" s="19">
        <v>941</v>
      </c>
      <c r="I21" s="51">
        <v>1450</v>
      </c>
      <c r="J21" s="19"/>
      <c r="K21" s="19"/>
      <c r="L21" s="19"/>
      <c r="M21" s="20"/>
    </row>
    <row r="22" spans="1:13" x14ac:dyDescent="0.2">
      <c r="A22" s="7" t="s">
        <v>92</v>
      </c>
      <c r="B22" s="19">
        <v>21</v>
      </c>
      <c r="C22" s="19">
        <v>23</v>
      </c>
      <c r="D22" s="19">
        <v>72</v>
      </c>
      <c r="E22" s="51">
        <v>116</v>
      </c>
      <c r="F22" s="19">
        <v>129</v>
      </c>
      <c r="G22" s="19">
        <v>95</v>
      </c>
      <c r="H22" s="19">
        <v>343</v>
      </c>
      <c r="I22" s="51">
        <v>567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90</v>
      </c>
      <c r="C23" s="9">
        <v>135</v>
      </c>
      <c r="D23" s="9">
        <v>345</v>
      </c>
      <c r="E23" s="56">
        <v>570</v>
      </c>
      <c r="F23" s="9">
        <v>360</v>
      </c>
      <c r="G23" s="9">
        <v>1028</v>
      </c>
      <c r="H23" s="9">
        <v>1647</v>
      </c>
      <c r="I23" s="56">
        <v>3035</v>
      </c>
      <c r="J23" s="9"/>
      <c r="K23" s="9"/>
      <c r="L23" s="9"/>
      <c r="M23" s="12"/>
    </row>
    <row r="24" spans="1:13" x14ac:dyDescent="0.2">
      <c r="A24" s="7" t="s">
        <v>4</v>
      </c>
      <c r="B24" s="19">
        <v>23</v>
      </c>
      <c r="C24" s="19">
        <v>37</v>
      </c>
      <c r="D24" s="19">
        <v>73</v>
      </c>
      <c r="E24" s="51">
        <v>133</v>
      </c>
      <c r="F24" s="19">
        <v>146</v>
      </c>
      <c r="G24" s="19">
        <v>403</v>
      </c>
      <c r="H24" s="19">
        <v>293</v>
      </c>
      <c r="I24" s="51">
        <v>842</v>
      </c>
      <c r="J24" s="19"/>
      <c r="K24" s="19"/>
      <c r="L24" s="19"/>
      <c r="M24" s="20"/>
    </row>
    <row r="25" spans="1:13" x14ac:dyDescent="0.2">
      <c r="A25" s="7" t="s">
        <v>5</v>
      </c>
      <c r="B25" s="19">
        <v>67</v>
      </c>
      <c r="C25" s="19">
        <v>98</v>
      </c>
      <c r="D25" s="19">
        <v>272</v>
      </c>
      <c r="E25" s="51">
        <v>437</v>
      </c>
      <c r="F25" s="19">
        <v>214</v>
      </c>
      <c r="G25" s="19">
        <v>625</v>
      </c>
      <c r="H25" s="19">
        <v>1354</v>
      </c>
      <c r="I25" s="51">
        <v>2193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218</v>
      </c>
      <c r="C26" s="9">
        <v>183</v>
      </c>
      <c r="D26" s="9">
        <v>920</v>
      </c>
      <c r="E26" s="56">
        <v>1321</v>
      </c>
      <c r="F26" s="9">
        <v>631</v>
      </c>
      <c r="G26" s="9">
        <v>1244</v>
      </c>
      <c r="H26" s="9">
        <v>5233</v>
      </c>
      <c r="I26" s="56">
        <v>7108</v>
      </c>
      <c r="J26" s="9"/>
      <c r="K26" s="9"/>
      <c r="L26" s="9"/>
      <c r="M26" s="12"/>
    </row>
    <row r="27" spans="1:13" x14ac:dyDescent="0.2">
      <c r="A27" s="7" t="s">
        <v>38</v>
      </c>
      <c r="B27" s="19">
        <v>28</v>
      </c>
      <c r="C27" s="19">
        <v>31</v>
      </c>
      <c r="D27" s="19">
        <v>126</v>
      </c>
      <c r="E27" s="51">
        <v>185</v>
      </c>
      <c r="F27" s="19">
        <v>90</v>
      </c>
      <c r="G27" s="19">
        <v>212</v>
      </c>
      <c r="H27" s="19">
        <v>659</v>
      </c>
      <c r="I27" s="51">
        <v>961</v>
      </c>
      <c r="J27" s="19"/>
      <c r="K27" s="19"/>
      <c r="L27" s="19"/>
      <c r="M27" s="20"/>
    </row>
    <row r="28" spans="1:13" x14ac:dyDescent="0.2">
      <c r="A28" s="7" t="s">
        <v>39</v>
      </c>
      <c r="B28" s="19">
        <v>18</v>
      </c>
      <c r="C28" s="19">
        <v>14</v>
      </c>
      <c r="D28" s="19">
        <v>119</v>
      </c>
      <c r="E28" s="51">
        <v>151</v>
      </c>
      <c r="F28" s="19">
        <v>40</v>
      </c>
      <c r="G28" s="19">
        <v>51</v>
      </c>
      <c r="H28" s="19">
        <v>1154</v>
      </c>
      <c r="I28" s="51">
        <v>1245</v>
      </c>
      <c r="J28" s="19"/>
      <c r="K28" s="19"/>
      <c r="L28" s="19"/>
      <c r="M28" s="20"/>
    </row>
    <row r="29" spans="1:13" x14ac:dyDescent="0.2">
      <c r="A29" s="7" t="s">
        <v>40</v>
      </c>
      <c r="B29" s="19">
        <v>83</v>
      </c>
      <c r="C29" s="19">
        <v>76</v>
      </c>
      <c r="D29" s="19">
        <v>479</v>
      </c>
      <c r="E29" s="51">
        <v>638</v>
      </c>
      <c r="F29" s="19">
        <v>242</v>
      </c>
      <c r="G29" s="19">
        <v>535</v>
      </c>
      <c r="H29" s="19">
        <v>2543</v>
      </c>
      <c r="I29" s="51">
        <v>3320</v>
      </c>
      <c r="J29" s="19"/>
      <c r="K29" s="19"/>
      <c r="L29" s="19"/>
      <c r="M29" s="20"/>
    </row>
    <row r="30" spans="1:13" x14ac:dyDescent="0.2">
      <c r="A30" s="7" t="s">
        <v>41</v>
      </c>
      <c r="B30" s="19">
        <v>36</v>
      </c>
      <c r="C30" s="19">
        <v>25</v>
      </c>
      <c r="D30" s="19">
        <v>49</v>
      </c>
      <c r="E30" s="51">
        <v>110</v>
      </c>
      <c r="F30" s="19">
        <v>104</v>
      </c>
      <c r="G30" s="19">
        <v>152</v>
      </c>
      <c r="H30" s="19">
        <v>159</v>
      </c>
      <c r="I30" s="51">
        <v>415</v>
      </c>
      <c r="J30" s="19"/>
      <c r="K30" s="19"/>
      <c r="L30" s="19"/>
      <c r="M30" s="20"/>
    </row>
    <row r="31" spans="1:13" x14ac:dyDescent="0.2">
      <c r="A31" s="7" t="s">
        <v>60</v>
      </c>
      <c r="B31" s="19">
        <v>53</v>
      </c>
      <c r="C31" s="19">
        <v>37</v>
      </c>
      <c r="D31" s="19">
        <v>147</v>
      </c>
      <c r="E31" s="51">
        <v>237</v>
      </c>
      <c r="F31" s="19">
        <v>155</v>
      </c>
      <c r="G31" s="19">
        <v>294</v>
      </c>
      <c r="H31" s="19">
        <v>718</v>
      </c>
      <c r="I31" s="51">
        <v>1167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80</v>
      </c>
      <c r="C32" s="9">
        <v>221</v>
      </c>
      <c r="D32" s="9">
        <v>1015</v>
      </c>
      <c r="E32" s="56">
        <v>1316</v>
      </c>
      <c r="F32" s="9">
        <v>275</v>
      </c>
      <c r="G32" s="9">
        <v>3606</v>
      </c>
      <c r="H32" s="9">
        <v>4482</v>
      </c>
      <c r="I32" s="56">
        <v>8363</v>
      </c>
      <c r="J32" s="9"/>
      <c r="K32" s="9"/>
      <c r="L32" s="9"/>
      <c r="M32" s="12"/>
    </row>
    <row r="33" spans="1:13" x14ac:dyDescent="0.2">
      <c r="A33" s="7" t="s">
        <v>31</v>
      </c>
      <c r="B33" s="19">
        <v>11</v>
      </c>
      <c r="C33" s="19">
        <v>26</v>
      </c>
      <c r="D33" s="19">
        <v>150</v>
      </c>
      <c r="E33" s="51">
        <v>187</v>
      </c>
      <c r="F33" s="19">
        <v>68</v>
      </c>
      <c r="G33" s="19">
        <v>948</v>
      </c>
      <c r="H33" s="19">
        <v>635</v>
      </c>
      <c r="I33" s="51">
        <v>1651</v>
      </c>
      <c r="J33" s="19"/>
      <c r="K33" s="19"/>
      <c r="L33" s="19"/>
      <c r="M33" s="20"/>
    </row>
    <row r="34" spans="1:13" x14ac:dyDescent="0.2">
      <c r="A34" s="7" t="s">
        <v>32</v>
      </c>
      <c r="B34" s="19">
        <v>14</v>
      </c>
      <c r="C34" s="19">
        <v>69</v>
      </c>
      <c r="D34" s="19">
        <v>318</v>
      </c>
      <c r="E34" s="51">
        <v>401</v>
      </c>
      <c r="F34" s="19">
        <v>46</v>
      </c>
      <c r="G34" s="19">
        <v>1738</v>
      </c>
      <c r="H34" s="19">
        <v>1727</v>
      </c>
      <c r="I34" s="51">
        <v>3511</v>
      </c>
      <c r="J34" s="19"/>
      <c r="K34" s="19"/>
      <c r="L34" s="19"/>
      <c r="M34" s="20"/>
    </row>
    <row r="35" spans="1:13" x14ac:dyDescent="0.2">
      <c r="A35" s="7" t="s">
        <v>33</v>
      </c>
      <c r="B35" s="19">
        <v>7</v>
      </c>
      <c r="C35" s="19">
        <v>19</v>
      </c>
      <c r="D35" s="19">
        <v>53</v>
      </c>
      <c r="E35" s="51">
        <v>79</v>
      </c>
      <c r="F35" s="19">
        <v>21</v>
      </c>
      <c r="G35" s="19">
        <v>215</v>
      </c>
      <c r="H35" s="19">
        <v>152</v>
      </c>
      <c r="I35" s="51">
        <v>388</v>
      </c>
      <c r="J35" s="19"/>
      <c r="K35" s="19"/>
      <c r="L35" s="19"/>
      <c r="M35" s="20"/>
    </row>
    <row r="36" spans="1:13" x14ac:dyDescent="0.2">
      <c r="A36" s="7" t="s">
        <v>34</v>
      </c>
      <c r="B36" s="19">
        <v>8</v>
      </c>
      <c r="C36" s="19">
        <v>29</v>
      </c>
      <c r="D36" s="19">
        <v>78</v>
      </c>
      <c r="E36" s="51">
        <v>115</v>
      </c>
      <c r="F36" s="19">
        <v>26</v>
      </c>
      <c r="G36" s="19">
        <v>187</v>
      </c>
      <c r="H36" s="19">
        <v>253</v>
      </c>
      <c r="I36" s="51">
        <v>466</v>
      </c>
      <c r="J36" s="19"/>
      <c r="K36" s="19"/>
      <c r="L36" s="19"/>
      <c r="M36" s="20"/>
    </row>
    <row r="37" spans="1:13" x14ac:dyDescent="0.2">
      <c r="A37" s="7" t="s">
        <v>35</v>
      </c>
      <c r="B37" s="19">
        <v>17</v>
      </c>
      <c r="C37" s="19">
        <v>39</v>
      </c>
      <c r="D37" s="19">
        <v>275</v>
      </c>
      <c r="E37" s="51">
        <v>331</v>
      </c>
      <c r="F37" s="19">
        <v>39</v>
      </c>
      <c r="G37" s="19">
        <v>310</v>
      </c>
      <c r="H37" s="19">
        <v>1421</v>
      </c>
      <c r="I37" s="51">
        <v>1770</v>
      </c>
      <c r="J37" s="19"/>
      <c r="K37" s="19"/>
      <c r="L37" s="19"/>
      <c r="M37" s="20"/>
    </row>
    <row r="38" spans="1:13" x14ac:dyDescent="0.2">
      <c r="A38" s="7" t="s">
        <v>36</v>
      </c>
      <c r="B38" s="19">
        <v>10</v>
      </c>
      <c r="C38" s="19">
        <v>17</v>
      </c>
      <c r="D38" s="19">
        <v>67</v>
      </c>
      <c r="E38" s="51">
        <v>94</v>
      </c>
      <c r="F38" s="19">
        <v>31</v>
      </c>
      <c r="G38" s="19">
        <v>96</v>
      </c>
      <c r="H38" s="19">
        <v>120</v>
      </c>
      <c r="I38" s="51">
        <v>247</v>
      </c>
      <c r="J38" s="19"/>
      <c r="K38" s="19"/>
      <c r="L38" s="19"/>
      <c r="M38" s="20"/>
    </row>
    <row r="39" spans="1:13" x14ac:dyDescent="0.2">
      <c r="A39" s="7" t="s">
        <v>37</v>
      </c>
      <c r="B39" s="19">
        <v>13</v>
      </c>
      <c r="C39" s="19">
        <v>22</v>
      </c>
      <c r="D39" s="19">
        <v>74</v>
      </c>
      <c r="E39" s="51">
        <v>109</v>
      </c>
      <c r="F39" s="19">
        <v>44</v>
      </c>
      <c r="G39" s="19">
        <v>112</v>
      </c>
      <c r="H39" s="19">
        <v>174</v>
      </c>
      <c r="I39" s="51">
        <v>330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256</v>
      </c>
      <c r="C40" s="9">
        <v>372</v>
      </c>
      <c r="D40" s="9">
        <v>1412</v>
      </c>
      <c r="E40" s="56">
        <v>2040</v>
      </c>
      <c r="F40" s="9">
        <v>1024</v>
      </c>
      <c r="G40" s="9">
        <v>4375</v>
      </c>
      <c r="H40" s="9">
        <v>7728</v>
      </c>
      <c r="I40" s="56">
        <v>13127</v>
      </c>
      <c r="J40" s="9"/>
      <c r="K40" s="9"/>
      <c r="L40" s="9"/>
      <c r="M40" s="12"/>
    </row>
    <row r="41" spans="1:13" x14ac:dyDescent="0.2">
      <c r="A41" s="7" t="s">
        <v>71</v>
      </c>
      <c r="B41" s="19">
        <v>30</v>
      </c>
      <c r="C41" s="19">
        <v>60</v>
      </c>
      <c r="D41" s="19">
        <v>138</v>
      </c>
      <c r="E41" s="51">
        <v>228</v>
      </c>
      <c r="F41" s="19">
        <v>72</v>
      </c>
      <c r="G41" s="19">
        <v>597</v>
      </c>
      <c r="H41" s="19">
        <v>460</v>
      </c>
      <c r="I41" s="51">
        <v>1129</v>
      </c>
      <c r="J41" s="19"/>
      <c r="K41" s="19"/>
      <c r="L41" s="19"/>
      <c r="M41" s="20"/>
    </row>
    <row r="42" spans="1:13" x14ac:dyDescent="0.2">
      <c r="A42" s="7" t="s">
        <v>72</v>
      </c>
      <c r="B42" s="19">
        <v>19</v>
      </c>
      <c r="C42" s="19">
        <v>42</v>
      </c>
      <c r="D42" s="19">
        <v>95</v>
      </c>
      <c r="E42" s="51">
        <v>156</v>
      </c>
      <c r="F42" s="19">
        <v>87</v>
      </c>
      <c r="G42" s="19">
        <v>314</v>
      </c>
      <c r="H42" s="19">
        <v>331</v>
      </c>
      <c r="I42" s="51">
        <v>732</v>
      </c>
      <c r="J42" s="19"/>
      <c r="K42" s="19"/>
      <c r="L42" s="19"/>
      <c r="M42" s="20"/>
    </row>
    <row r="43" spans="1:13" x14ac:dyDescent="0.2">
      <c r="A43" s="7" t="s">
        <v>73</v>
      </c>
      <c r="B43" s="19">
        <v>21</v>
      </c>
      <c r="C43" s="19">
        <v>52</v>
      </c>
      <c r="D43" s="19">
        <v>204</v>
      </c>
      <c r="E43" s="51">
        <v>277</v>
      </c>
      <c r="F43" s="19">
        <v>65</v>
      </c>
      <c r="G43" s="19">
        <v>540</v>
      </c>
      <c r="H43" s="19">
        <v>1193</v>
      </c>
      <c r="I43" s="51">
        <v>1798</v>
      </c>
      <c r="J43" s="19"/>
      <c r="K43" s="19"/>
      <c r="L43" s="19"/>
      <c r="M43" s="20"/>
    </row>
    <row r="44" spans="1:13" x14ac:dyDescent="0.2">
      <c r="A44" s="7" t="s">
        <v>74</v>
      </c>
      <c r="B44" s="19">
        <v>25</v>
      </c>
      <c r="C44" s="19">
        <v>9</v>
      </c>
      <c r="D44" s="19">
        <v>39</v>
      </c>
      <c r="E44" s="51">
        <v>73</v>
      </c>
      <c r="F44" s="19">
        <v>107</v>
      </c>
      <c r="G44" s="19">
        <v>14</v>
      </c>
      <c r="H44" s="19">
        <v>258</v>
      </c>
      <c r="I44" s="51">
        <v>379</v>
      </c>
      <c r="J44" s="19"/>
      <c r="K44" s="19"/>
      <c r="L44" s="19"/>
      <c r="M44" s="20"/>
    </row>
    <row r="45" spans="1:13" x14ac:dyDescent="0.2">
      <c r="A45" s="7" t="s">
        <v>75</v>
      </c>
      <c r="B45" s="19">
        <v>35</v>
      </c>
      <c r="C45" s="19">
        <v>11</v>
      </c>
      <c r="D45" s="19">
        <v>42</v>
      </c>
      <c r="E45" s="51">
        <v>88</v>
      </c>
      <c r="F45" s="19">
        <v>130</v>
      </c>
      <c r="G45" s="19">
        <v>19</v>
      </c>
      <c r="H45" s="19">
        <v>129</v>
      </c>
      <c r="I45" s="51">
        <v>278</v>
      </c>
      <c r="J45" s="19"/>
      <c r="K45" s="19"/>
      <c r="L45" s="19"/>
      <c r="M45" s="20"/>
    </row>
    <row r="46" spans="1:13" x14ac:dyDescent="0.2">
      <c r="A46" s="7" t="s">
        <v>76</v>
      </c>
      <c r="B46" s="19">
        <v>56</v>
      </c>
      <c r="C46" s="19">
        <v>56</v>
      </c>
      <c r="D46" s="19">
        <v>234</v>
      </c>
      <c r="E46" s="51">
        <v>346</v>
      </c>
      <c r="F46" s="19">
        <v>168</v>
      </c>
      <c r="G46" s="19">
        <v>555</v>
      </c>
      <c r="H46" s="19">
        <v>1186</v>
      </c>
      <c r="I46" s="51">
        <v>1909</v>
      </c>
      <c r="J46" s="19"/>
      <c r="K46" s="19"/>
      <c r="L46" s="19"/>
      <c r="M46" s="20"/>
    </row>
    <row r="47" spans="1:13" x14ac:dyDescent="0.2">
      <c r="A47" s="7" t="s">
        <v>77</v>
      </c>
      <c r="B47" s="19">
        <v>38</v>
      </c>
      <c r="C47" s="19">
        <v>43</v>
      </c>
      <c r="D47" s="19">
        <v>145</v>
      </c>
      <c r="E47" s="51">
        <v>226</v>
      </c>
      <c r="F47" s="19">
        <v>150</v>
      </c>
      <c r="G47" s="19">
        <v>262</v>
      </c>
      <c r="H47" s="19">
        <v>432</v>
      </c>
      <c r="I47" s="51">
        <v>844</v>
      </c>
      <c r="J47" s="19"/>
      <c r="K47" s="19"/>
      <c r="L47" s="19"/>
      <c r="M47" s="20"/>
    </row>
    <row r="48" spans="1:13" x14ac:dyDescent="0.2">
      <c r="A48" s="7" t="s">
        <v>78</v>
      </c>
      <c r="B48" s="19">
        <v>32</v>
      </c>
      <c r="C48" s="19">
        <v>99</v>
      </c>
      <c r="D48" s="19">
        <v>515</v>
      </c>
      <c r="E48" s="51">
        <v>646</v>
      </c>
      <c r="F48" s="19">
        <v>245</v>
      </c>
      <c r="G48" s="19">
        <v>2074</v>
      </c>
      <c r="H48" s="19">
        <v>3739</v>
      </c>
      <c r="I48" s="51">
        <v>6058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115</v>
      </c>
      <c r="C49" s="9">
        <v>306</v>
      </c>
      <c r="D49" s="9">
        <v>2106</v>
      </c>
      <c r="E49" s="56">
        <v>2527</v>
      </c>
      <c r="F49" s="9">
        <v>353</v>
      </c>
      <c r="G49" s="9">
        <v>2636</v>
      </c>
      <c r="H49" s="9">
        <v>14332</v>
      </c>
      <c r="I49" s="56">
        <v>17321</v>
      </c>
      <c r="J49" s="9"/>
      <c r="K49" s="9"/>
      <c r="L49" s="9"/>
      <c r="M49" s="12"/>
    </row>
    <row r="50" spans="1:13" x14ac:dyDescent="0.2">
      <c r="A50" s="7" t="s">
        <v>42</v>
      </c>
      <c r="B50" s="19">
        <v>7</v>
      </c>
      <c r="C50" s="19">
        <v>10</v>
      </c>
      <c r="D50" s="19">
        <v>57</v>
      </c>
      <c r="E50" s="51">
        <v>74</v>
      </c>
      <c r="F50" s="19">
        <v>15</v>
      </c>
      <c r="G50" s="19">
        <v>100</v>
      </c>
      <c r="H50" s="19">
        <v>201</v>
      </c>
      <c r="I50" s="51">
        <v>316</v>
      </c>
      <c r="J50" s="19"/>
      <c r="K50" s="19"/>
      <c r="L50" s="19"/>
      <c r="M50" s="20"/>
    </row>
    <row r="51" spans="1:13" x14ac:dyDescent="0.2">
      <c r="A51" s="7" t="s">
        <v>43</v>
      </c>
      <c r="B51" s="19">
        <v>7</v>
      </c>
      <c r="C51" s="19">
        <v>20</v>
      </c>
      <c r="D51" s="19">
        <v>143</v>
      </c>
      <c r="E51" s="51">
        <v>170</v>
      </c>
      <c r="F51" s="19">
        <v>23</v>
      </c>
      <c r="G51" s="19">
        <v>154</v>
      </c>
      <c r="H51" s="19">
        <v>742</v>
      </c>
      <c r="I51" s="51">
        <v>919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 t="s">
        <v>206</v>
      </c>
      <c r="D52" s="19">
        <v>21</v>
      </c>
      <c r="E52" s="51">
        <v>27</v>
      </c>
      <c r="F52" s="19">
        <v>24</v>
      </c>
      <c r="G52" s="19" t="s">
        <v>206</v>
      </c>
      <c r="H52" s="19">
        <v>43</v>
      </c>
      <c r="I52" s="51">
        <v>73</v>
      </c>
      <c r="J52" s="19"/>
      <c r="K52" s="19"/>
      <c r="L52" s="19"/>
      <c r="M52" s="20"/>
    </row>
    <row r="53" spans="1:13" x14ac:dyDescent="0.2">
      <c r="A53" s="7" t="s">
        <v>45</v>
      </c>
      <c r="B53" s="19" t="s">
        <v>206</v>
      </c>
      <c r="C53" s="19">
        <v>28</v>
      </c>
      <c r="D53" s="19">
        <v>220</v>
      </c>
      <c r="E53" s="51">
        <v>251</v>
      </c>
      <c r="F53" s="19" t="s">
        <v>206</v>
      </c>
      <c r="G53" s="19">
        <v>315</v>
      </c>
      <c r="H53" s="19">
        <v>1497</v>
      </c>
      <c r="I53" s="51">
        <v>1820</v>
      </c>
      <c r="J53" s="19"/>
      <c r="K53" s="19"/>
      <c r="L53" s="19"/>
      <c r="M53" s="20"/>
    </row>
    <row r="54" spans="1:13" x14ac:dyDescent="0.2">
      <c r="A54" s="7" t="s">
        <v>94</v>
      </c>
      <c r="B54" s="19">
        <v>9</v>
      </c>
      <c r="C54" s="19">
        <v>13</v>
      </c>
      <c r="D54" s="19">
        <v>59</v>
      </c>
      <c r="E54" s="51">
        <v>81</v>
      </c>
      <c r="F54" s="19">
        <v>26</v>
      </c>
      <c r="G54" s="19">
        <v>68</v>
      </c>
      <c r="H54" s="19">
        <v>169</v>
      </c>
      <c r="I54" s="51">
        <v>263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43</v>
      </c>
      <c r="D55" s="19">
        <v>323</v>
      </c>
      <c r="E55" s="51">
        <v>374</v>
      </c>
      <c r="F55" s="19">
        <v>26</v>
      </c>
      <c r="G55" s="19">
        <v>360</v>
      </c>
      <c r="H55" s="19">
        <v>2363</v>
      </c>
      <c r="I55" s="51">
        <v>2749</v>
      </c>
      <c r="J55" s="19"/>
      <c r="K55" s="19"/>
      <c r="L55" s="19"/>
      <c r="M55" s="20"/>
    </row>
    <row r="56" spans="1:13" x14ac:dyDescent="0.2">
      <c r="A56" s="7" t="s">
        <v>96</v>
      </c>
      <c r="B56" s="19">
        <v>6</v>
      </c>
      <c r="C56" s="19">
        <v>77</v>
      </c>
      <c r="D56" s="19">
        <v>752</v>
      </c>
      <c r="E56" s="51">
        <v>835</v>
      </c>
      <c r="F56" s="19">
        <v>21</v>
      </c>
      <c r="G56" s="19">
        <v>922</v>
      </c>
      <c r="H56" s="19">
        <v>6411</v>
      </c>
      <c r="I56" s="51">
        <v>7354</v>
      </c>
      <c r="J56" s="19"/>
      <c r="K56" s="19"/>
      <c r="L56" s="19"/>
      <c r="M56" s="20"/>
    </row>
    <row r="57" spans="1:13" x14ac:dyDescent="0.2">
      <c r="A57" s="7" t="s">
        <v>47</v>
      </c>
      <c r="B57" s="19">
        <v>19</v>
      </c>
      <c r="C57" s="19">
        <v>12</v>
      </c>
      <c r="D57" s="19">
        <v>60</v>
      </c>
      <c r="E57" s="51">
        <v>91</v>
      </c>
      <c r="F57" s="19">
        <v>49</v>
      </c>
      <c r="G57" s="19">
        <v>91</v>
      </c>
      <c r="H57" s="19">
        <v>130</v>
      </c>
      <c r="I57" s="51">
        <v>270</v>
      </c>
      <c r="J57" s="19"/>
      <c r="K57" s="19"/>
      <c r="L57" s="19"/>
      <c r="M57" s="20"/>
    </row>
    <row r="58" spans="1:13" x14ac:dyDescent="0.2">
      <c r="A58" s="7" t="s">
        <v>97</v>
      </c>
      <c r="B58" s="19">
        <v>8</v>
      </c>
      <c r="C58" s="19">
        <v>15</v>
      </c>
      <c r="D58" s="19">
        <v>77</v>
      </c>
      <c r="E58" s="51">
        <v>100</v>
      </c>
      <c r="F58" s="19">
        <v>26</v>
      </c>
      <c r="G58" s="19">
        <v>113</v>
      </c>
      <c r="H58" s="19">
        <v>733</v>
      </c>
      <c r="I58" s="51">
        <v>872</v>
      </c>
      <c r="J58" s="19"/>
      <c r="K58" s="19"/>
      <c r="L58" s="19"/>
      <c r="M58" s="20"/>
    </row>
    <row r="59" spans="1:13" x14ac:dyDescent="0.2">
      <c r="A59" s="7" t="s">
        <v>48</v>
      </c>
      <c r="B59" s="19">
        <v>5</v>
      </c>
      <c r="C59" s="19">
        <v>11</v>
      </c>
      <c r="D59" s="19">
        <v>134</v>
      </c>
      <c r="E59" s="51">
        <v>150</v>
      </c>
      <c r="F59" s="19">
        <v>16</v>
      </c>
      <c r="G59" s="19">
        <v>53</v>
      </c>
      <c r="H59" s="19">
        <v>867</v>
      </c>
      <c r="I59" s="51">
        <v>936</v>
      </c>
      <c r="J59" s="19"/>
      <c r="K59" s="19"/>
      <c r="L59" s="19"/>
      <c r="M59" s="20"/>
    </row>
    <row r="60" spans="1:13" x14ac:dyDescent="0.2">
      <c r="A60" s="7" t="s">
        <v>49</v>
      </c>
      <c r="B60" s="19">
        <v>8</v>
      </c>
      <c r="C60" s="19">
        <v>18</v>
      </c>
      <c r="D60" s="19">
        <v>109</v>
      </c>
      <c r="E60" s="51">
        <v>135</v>
      </c>
      <c r="F60" s="19">
        <v>25</v>
      </c>
      <c r="G60" s="19">
        <v>147</v>
      </c>
      <c r="H60" s="19">
        <v>639</v>
      </c>
      <c r="I60" s="51">
        <v>811</v>
      </c>
      <c r="J60" s="19"/>
      <c r="K60" s="19"/>
      <c r="L60" s="19"/>
      <c r="M60" s="20"/>
    </row>
    <row r="61" spans="1:13" x14ac:dyDescent="0.2">
      <c r="A61" s="7" t="s">
        <v>98</v>
      </c>
      <c r="B61" s="19">
        <v>30</v>
      </c>
      <c r="C61" s="19">
        <v>58</v>
      </c>
      <c r="D61" s="19">
        <v>151</v>
      </c>
      <c r="E61" s="51">
        <v>239</v>
      </c>
      <c r="F61" s="19">
        <v>94</v>
      </c>
      <c r="G61" s="19">
        <v>307</v>
      </c>
      <c r="H61" s="19">
        <v>537</v>
      </c>
      <c r="I61" s="51">
        <v>938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119</v>
      </c>
      <c r="C62" s="9">
        <v>216</v>
      </c>
      <c r="D62" s="9">
        <v>835</v>
      </c>
      <c r="E62" s="56">
        <v>1170</v>
      </c>
      <c r="F62" s="9">
        <v>308</v>
      </c>
      <c r="G62" s="9">
        <v>1384</v>
      </c>
      <c r="H62" s="9">
        <v>2460</v>
      </c>
      <c r="I62" s="56">
        <v>4152</v>
      </c>
      <c r="J62" s="9"/>
      <c r="K62" s="9"/>
      <c r="L62" s="9"/>
      <c r="M62" s="12"/>
    </row>
    <row r="63" spans="1:13" x14ac:dyDescent="0.2">
      <c r="A63" s="7" t="s">
        <v>50</v>
      </c>
      <c r="B63" s="19" t="s">
        <v>206</v>
      </c>
      <c r="C63" s="19" t="s">
        <v>206</v>
      </c>
      <c r="D63" s="19">
        <v>4</v>
      </c>
      <c r="E63" s="51">
        <v>7</v>
      </c>
      <c r="F63" s="19" t="s">
        <v>206</v>
      </c>
      <c r="G63" s="19" t="s">
        <v>206</v>
      </c>
      <c r="H63" s="19">
        <v>7</v>
      </c>
      <c r="I63" s="51">
        <v>15</v>
      </c>
      <c r="J63" s="19"/>
      <c r="K63" s="19"/>
      <c r="L63" s="19"/>
      <c r="M63" s="20"/>
    </row>
    <row r="64" spans="1:13" x14ac:dyDescent="0.2">
      <c r="A64" s="7" t="s">
        <v>51</v>
      </c>
      <c r="B64" s="19">
        <v>5</v>
      </c>
      <c r="C64" s="19">
        <v>6</v>
      </c>
      <c r="D64" s="19">
        <v>24</v>
      </c>
      <c r="E64" s="51">
        <v>35</v>
      </c>
      <c r="F64" s="19">
        <v>9</v>
      </c>
      <c r="G64" s="19">
        <v>6</v>
      </c>
      <c r="H64" s="19">
        <v>89</v>
      </c>
      <c r="I64" s="51">
        <v>104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 t="s">
        <v>206</v>
      </c>
      <c r="D65" s="19">
        <v>8</v>
      </c>
      <c r="E65" s="51">
        <v>14</v>
      </c>
      <c r="F65" s="19" t="s">
        <v>206</v>
      </c>
      <c r="G65" s="19" t="s">
        <v>206</v>
      </c>
      <c r="H65" s="19">
        <v>19</v>
      </c>
      <c r="I65" s="51">
        <v>27</v>
      </c>
      <c r="J65" s="19"/>
      <c r="K65" s="19"/>
      <c r="L65" s="19"/>
      <c r="M65" s="20"/>
    </row>
    <row r="66" spans="1:13" x14ac:dyDescent="0.2">
      <c r="A66" s="7" t="s">
        <v>53</v>
      </c>
      <c r="B66" s="19">
        <v>6</v>
      </c>
      <c r="C66" s="19" t="s">
        <v>206</v>
      </c>
      <c r="D66" s="19">
        <v>13</v>
      </c>
      <c r="E66" s="51">
        <v>20</v>
      </c>
      <c r="F66" s="19">
        <v>9</v>
      </c>
      <c r="G66" s="19" t="s">
        <v>206</v>
      </c>
      <c r="H66" s="19">
        <v>14</v>
      </c>
      <c r="I66" s="51">
        <v>24</v>
      </c>
      <c r="J66" s="19"/>
      <c r="K66" s="19"/>
      <c r="L66" s="19"/>
      <c r="M66" s="20"/>
    </row>
    <row r="67" spans="1:13" x14ac:dyDescent="0.2">
      <c r="A67" s="7" t="s">
        <v>54</v>
      </c>
      <c r="B67" s="19">
        <v>13</v>
      </c>
      <c r="C67" s="19">
        <v>22</v>
      </c>
      <c r="D67" s="19">
        <v>44</v>
      </c>
      <c r="E67" s="51">
        <v>79</v>
      </c>
      <c r="F67" s="19">
        <v>58</v>
      </c>
      <c r="G67" s="19">
        <v>64</v>
      </c>
      <c r="H67" s="19">
        <v>103</v>
      </c>
      <c r="I67" s="51">
        <v>225</v>
      </c>
      <c r="J67" s="19"/>
      <c r="K67" s="19"/>
      <c r="L67" s="19"/>
      <c r="M67" s="20"/>
    </row>
    <row r="68" spans="1:13" x14ac:dyDescent="0.2">
      <c r="A68" s="7" t="s">
        <v>55</v>
      </c>
      <c r="B68" s="19">
        <v>16</v>
      </c>
      <c r="C68" s="19">
        <v>31</v>
      </c>
      <c r="D68" s="19">
        <v>122</v>
      </c>
      <c r="E68" s="51">
        <v>169</v>
      </c>
      <c r="F68" s="19">
        <v>47</v>
      </c>
      <c r="G68" s="19">
        <v>147</v>
      </c>
      <c r="H68" s="19">
        <v>430</v>
      </c>
      <c r="I68" s="51">
        <v>624</v>
      </c>
      <c r="J68" s="19"/>
      <c r="K68" s="19"/>
      <c r="L68" s="19"/>
      <c r="M68" s="20"/>
    </row>
    <row r="69" spans="1:13" x14ac:dyDescent="0.2">
      <c r="A69" s="7" t="s">
        <v>56</v>
      </c>
      <c r="B69" s="19">
        <v>4</v>
      </c>
      <c r="C69" s="19">
        <v>16</v>
      </c>
      <c r="D69" s="19">
        <v>24</v>
      </c>
      <c r="E69" s="51">
        <v>44</v>
      </c>
      <c r="F69" s="19">
        <v>13</v>
      </c>
      <c r="G69" s="19">
        <v>55</v>
      </c>
      <c r="H69" s="19">
        <v>52</v>
      </c>
      <c r="I69" s="51">
        <v>120</v>
      </c>
      <c r="J69" s="19"/>
      <c r="K69" s="19"/>
      <c r="L69" s="19"/>
      <c r="M69" s="20"/>
    </row>
    <row r="70" spans="1:13" x14ac:dyDescent="0.2">
      <c r="A70" s="7" t="s">
        <v>57</v>
      </c>
      <c r="B70" s="19">
        <v>8</v>
      </c>
      <c r="C70" s="19">
        <v>7</v>
      </c>
      <c r="D70" s="19">
        <v>41</v>
      </c>
      <c r="E70" s="51">
        <v>56</v>
      </c>
      <c r="F70" s="19">
        <v>24</v>
      </c>
      <c r="G70" s="19">
        <v>57</v>
      </c>
      <c r="H70" s="19">
        <v>173</v>
      </c>
      <c r="I70" s="51">
        <v>254</v>
      </c>
      <c r="J70" s="19"/>
      <c r="K70" s="19"/>
      <c r="L70" s="19"/>
      <c r="M70" s="20"/>
    </row>
    <row r="71" spans="1:13" x14ac:dyDescent="0.2">
      <c r="A71" s="7" t="s">
        <v>58</v>
      </c>
      <c r="B71" s="19">
        <v>14</v>
      </c>
      <c r="C71" s="19">
        <v>45</v>
      </c>
      <c r="D71" s="19">
        <v>196</v>
      </c>
      <c r="E71" s="51">
        <v>255</v>
      </c>
      <c r="F71" s="19">
        <v>28</v>
      </c>
      <c r="G71" s="19">
        <v>401</v>
      </c>
      <c r="H71" s="19">
        <v>616</v>
      </c>
      <c r="I71" s="51">
        <v>1045</v>
      </c>
      <c r="J71" s="19"/>
      <c r="K71" s="19"/>
      <c r="L71" s="19"/>
      <c r="M71" s="20"/>
    </row>
    <row r="72" spans="1:13" x14ac:dyDescent="0.2">
      <c r="A72" s="7" t="s">
        <v>99</v>
      </c>
      <c r="B72" s="19">
        <v>23</v>
      </c>
      <c r="C72" s="19">
        <v>46</v>
      </c>
      <c r="D72" s="19">
        <v>267</v>
      </c>
      <c r="E72" s="51">
        <v>336</v>
      </c>
      <c r="F72" s="19">
        <v>51</v>
      </c>
      <c r="G72" s="19">
        <v>240</v>
      </c>
      <c r="H72" s="19">
        <v>790</v>
      </c>
      <c r="I72" s="51">
        <v>1081</v>
      </c>
      <c r="J72" s="19"/>
      <c r="K72" s="19"/>
      <c r="L72" s="19"/>
      <c r="M72" s="20"/>
    </row>
    <row r="73" spans="1:13" x14ac:dyDescent="0.2">
      <c r="A73" s="7" t="s">
        <v>59</v>
      </c>
      <c r="B73" s="19">
        <v>12</v>
      </c>
      <c r="C73" s="19">
        <v>32</v>
      </c>
      <c r="D73" s="19">
        <v>78</v>
      </c>
      <c r="E73" s="51">
        <v>122</v>
      </c>
      <c r="F73" s="19">
        <v>25</v>
      </c>
      <c r="G73" s="19">
        <v>362</v>
      </c>
      <c r="H73" s="19">
        <v>141</v>
      </c>
      <c r="I73" s="51">
        <v>528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13</v>
      </c>
      <c r="C74" s="19">
        <v>6</v>
      </c>
      <c r="D74" s="19">
        <v>14</v>
      </c>
      <c r="E74" s="51">
        <v>33</v>
      </c>
      <c r="F74" s="19">
        <v>32</v>
      </c>
      <c r="G74" s="19">
        <v>47</v>
      </c>
      <c r="H74" s="19">
        <v>26</v>
      </c>
      <c r="I74" s="51">
        <v>105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133</v>
      </c>
      <c r="C75" s="9">
        <v>463</v>
      </c>
      <c r="D75" s="9">
        <v>3952</v>
      </c>
      <c r="E75" s="56">
        <v>4548</v>
      </c>
      <c r="F75" s="9">
        <v>385</v>
      </c>
      <c r="G75" s="9">
        <v>4562</v>
      </c>
      <c r="H75" s="9">
        <v>32843</v>
      </c>
      <c r="I75" s="56">
        <v>37790</v>
      </c>
      <c r="J75" s="9"/>
      <c r="K75" s="9"/>
      <c r="L75" s="9"/>
      <c r="M75" s="12"/>
    </row>
    <row r="76" spans="1:13" x14ac:dyDescent="0.2">
      <c r="A76" s="7" t="s">
        <v>67</v>
      </c>
      <c r="B76" s="19">
        <v>37</v>
      </c>
      <c r="C76" s="19">
        <v>381</v>
      </c>
      <c r="D76" s="19">
        <v>3426</v>
      </c>
      <c r="E76" s="51">
        <v>3844</v>
      </c>
      <c r="F76" s="19">
        <v>144</v>
      </c>
      <c r="G76" s="19">
        <v>4063</v>
      </c>
      <c r="H76" s="19">
        <v>29498</v>
      </c>
      <c r="I76" s="51">
        <v>33705</v>
      </c>
      <c r="J76" s="19"/>
      <c r="K76" s="19"/>
      <c r="L76" s="19"/>
      <c r="M76" s="20"/>
    </row>
    <row r="77" spans="1:13" x14ac:dyDescent="0.2">
      <c r="A77" s="7" t="s">
        <v>68</v>
      </c>
      <c r="B77" s="19">
        <v>37</v>
      </c>
      <c r="C77" s="19">
        <v>26</v>
      </c>
      <c r="D77" s="19">
        <v>134</v>
      </c>
      <c r="E77" s="51">
        <v>197</v>
      </c>
      <c r="F77" s="19">
        <v>92</v>
      </c>
      <c r="G77" s="19">
        <v>192</v>
      </c>
      <c r="H77" s="19">
        <v>630</v>
      </c>
      <c r="I77" s="51">
        <v>914</v>
      </c>
      <c r="J77" s="19"/>
      <c r="K77" s="19"/>
      <c r="L77" s="19"/>
      <c r="M77" s="20"/>
    </row>
    <row r="78" spans="1:13" x14ac:dyDescent="0.2">
      <c r="A78" s="7" t="s">
        <v>69</v>
      </c>
      <c r="B78" s="19">
        <v>50</v>
      </c>
      <c r="C78" s="19">
        <v>50</v>
      </c>
      <c r="D78" s="19">
        <v>365</v>
      </c>
      <c r="E78" s="51">
        <v>465</v>
      </c>
      <c r="F78" s="19">
        <v>129</v>
      </c>
      <c r="G78" s="19">
        <v>290</v>
      </c>
      <c r="H78" s="19">
        <v>2617</v>
      </c>
      <c r="I78" s="51">
        <v>3036</v>
      </c>
      <c r="J78" s="19"/>
      <c r="K78" s="19"/>
      <c r="L78" s="19"/>
      <c r="M78" s="20"/>
    </row>
    <row r="79" spans="1:13" x14ac:dyDescent="0.2">
      <c r="A79" s="7" t="s">
        <v>70</v>
      </c>
      <c r="B79" s="19">
        <v>9</v>
      </c>
      <c r="C79" s="19">
        <v>6</v>
      </c>
      <c r="D79" s="19">
        <v>27</v>
      </c>
      <c r="E79" s="51">
        <v>42</v>
      </c>
      <c r="F79" s="19">
        <v>20</v>
      </c>
      <c r="G79" s="19">
        <v>17</v>
      </c>
      <c r="H79" s="19">
        <v>98</v>
      </c>
      <c r="I79" s="51">
        <v>135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419</v>
      </c>
      <c r="C80" s="9">
        <v>421</v>
      </c>
      <c r="D80" s="9">
        <v>1829</v>
      </c>
      <c r="E80" s="56">
        <v>2669</v>
      </c>
      <c r="F80" s="9">
        <v>1106</v>
      </c>
      <c r="G80" s="9">
        <v>3491</v>
      </c>
      <c r="H80" s="9">
        <v>12039</v>
      </c>
      <c r="I80" s="56">
        <v>16636</v>
      </c>
      <c r="J80" s="9"/>
      <c r="K80" s="9"/>
      <c r="L80" s="9"/>
      <c r="M80" s="12"/>
    </row>
    <row r="81" spans="1:13" x14ac:dyDescent="0.2">
      <c r="A81" s="7" t="s">
        <v>61</v>
      </c>
      <c r="B81" s="19">
        <v>71</v>
      </c>
      <c r="C81" s="19">
        <v>140</v>
      </c>
      <c r="D81" s="19">
        <v>913</v>
      </c>
      <c r="E81" s="51">
        <v>1124</v>
      </c>
      <c r="F81" s="19">
        <v>199</v>
      </c>
      <c r="G81" s="19">
        <v>1056</v>
      </c>
      <c r="H81" s="19">
        <v>7833</v>
      </c>
      <c r="I81" s="51">
        <v>9088</v>
      </c>
      <c r="J81" s="19"/>
      <c r="K81" s="19"/>
      <c r="L81" s="19"/>
      <c r="M81" s="20"/>
    </row>
    <row r="82" spans="1:13" x14ac:dyDescent="0.2">
      <c r="A82" s="7" t="s">
        <v>62</v>
      </c>
      <c r="B82" s="19">
        <v>19</v>
      </c>
      <c r="C82" s="19">
        <v>18</v>
      </c>
      <c r="D82" s="19">
        <v>32</v>
      </c>
      <c r="E82" s="51">
        <v>69</v>
      </c>
      <c r="F82" s="19">
        <v>57</v>
      </c>
      <c r="G82" s="19">
        <v>75</v>
      </c>
      <c r="H82" s="19">
        <v>114</v>
      </c>
      <c r="I82" s="51">
        <v>246</v>
      </c>
      <c r="J82" s="19"/>
      <c r="K82" s="19"/>
      <c r="L82" s="19"/>
      <c r="M82" s="20"/>
    </row>
    <row r="83" spans="1:13" x14ac:dyDescent="0.2">
      <c r="A83" s="7" t="s">
        <v>63</v>
      </c>
      <c r="B83" s="19">
        <v>18</v>
      </c>
      <c r="C83" s="19">
        <v>8</v>
      </c>
      <c r="D83" s="19">
        <v>10</v>
      </c>
      <c r="E83" s="51">
        <v>36</v>
      </c>
      <c r="F83" s="19">
        <v>52</v>
      </c>
      <c r="G83" s="19">
        <v>8</v>
      </c>
      <c r="H83" s="19">
        <v>19</v>
      </c>
      <c r="I83" s="51">
        <v>79</v>
      </c>
      <c r="J83" s="19"/>
      <c r="K83" s="19"/>
      <c r="L83" s="19"/>
      <c r="M83" s="20"/>
    </row>
    <row r="84" spans="1:13" x14ac:dyDescent="0.2">
      <c r="A84" s="7" t="s">
        <v>64</v>
      </c>
      <c r="B84" s="19">
        <v>24</v>
      </c>
      <c r="C84" s="19">
        <v>31</v>
      </c>
      <c r="D84" s="19">
        <v>43</v>
      </c>
      <c r="E84" s="51">
        <v>98</v>
      </c>
      <c r="F84" s="19">
        <v>62</v>
      </c>
      <c r="G84" s="19">
        <v>148</v>
      </c>
      <c r="H84" s="19">
        <v>165</v>
      </c>
      <c r="I84" s="51">
        <v>375</v>
      </c>
      <c r="J84" s="19"/>
      <c r="K84" s="19"/>
      <c r="L84" s="19"/>
      <c r="M84" s="20"/>
    </row>
    <row r="85" spans="1:13" x14ac:dyDescent="0.2">
      <c r="A85" s="7" t="s">
        <v>101</v>
      </c>
      <c r="B85" s="19">
        <v>78</v>
      </c>
      <c r="C85" s="19">
        <v>83</v>
      </c>
      <c r="D85" s="19">
        <v>345</v>
      </c>
      <c r="E85" s="51">
        <v>506</v>
      </c>
      <c r="F85" s="19">
        <v>196</v>
      </c>
      <c r="G85" s="19">
        <v>563</v>
      </c>
      <c r="H85" s="19">
        <v>1652</v>
      </c>
      <c r="I85" s="51">
        <v>2411</v>
      </c>
      <c r="J85" s="19"/>
      <c r="K85" s="19"/>
      <c r="L85" s="19"/>
      <c r="M85" s="20"/>
    </row>
    <row r="86" spans="1:13" x14ac:dyDescent="0.2">
      <c r="A86" s="7" t="s">
        <v>90</v>
      </c>
      <c r="B86" s="19">
        <v>10</v>
      </c>
      <c r="C86" s="19">
        <v>4</v>
      </c>
      <c r="D86" s="19">
        <v>17</v>
      </c>
      <c r="E86" s="51">
        <v>31</v>
      </c>
      <c r="F86" s="19">
        <v>17</v>
      </c>
      <c r="G86" s="19">
        <v>14</v>
      </c>
      <c r="H86" s="19">
        <v>54</v>
      </c>
      <c r="I86" s="51">
        <v>85</v>
      </c>
      <c r="J86" s="19"/>
      <c r="K86" s="19"/>
      <c r="L86" s="19"/>
      <c r="M86" s="20"/>
    </row>
    <row r="87" spans="1:13" x14ac:dyDescent="0.2">
      <c r="A87" s="7" t="s">
        <v>65</v>
      </c>
      <c r="B87" s="19">
        <v>14</v>
      </c>
      <c r="C87" s="19">
        <v>25</v>
      </c>
      <c r="D87" s="19">
        <v>73</v>
      </c>
      <c r="E87" s="51">
        <v>112</v>
      </c>
      <c r="F87" s="19">
        <v>48</v>
      </c>
      <c r="G87" s="19">
        <v>233</v>
      </c>
      <c r="H87" s="19">
        <v>286</v>
      </c>
      <c r="I87" s="51">
        <v>567</v>
      </c>
      <c r="J87" s="19"/>
      <c r="K87" s="19"/>
      <c r="L87" s="19"/>
      <c r="M87" s="20"/>
    </row>
    <row r="88" spans="1:13" x14ac:dyDescent="0.2">
      <c r="A88" s="7" t="s">
        <v>66</v>
      </c>
      <c r="B88" s="19">
        <v>73</v>
      </c>
      <c r="C88" s="19">
        <v>29</v>
      </c>
      <c r="D88" s="19">
        <v>85</v>
      </c>
      <c r="E88" s="51">
        <v>187</v>
      </c>
      <c r="F88" s="19">
        <v>172</v>
      </c>
      <c r="G88" s="19">
        <v>103</v>
      </c>
      <c r="H88" s="19">
        <v>220</v>
      </c>
      <c r="I88" s="51">
        <v>495</v>
      </c>
      <c r="J88" s="19"/>
      <c r="K88" s="19"/>
      <c r="L88" s="19"/>
      <c r="M88" s="20"/>
    </row>
    <row r="89" spans="1:13" x14ac:dyDescent="0.2">
      <c r="A89" s="7" t="s">
        <v>79</v>
      </c>
      <c r="B89" s="19">
        <v>40</v>
      </c>
      <c r="C89" s="19">
        <v>24</v>
      </c>
      <c r="D89" s="19">
        <v>115</v>
      </c>
      <c r="E89" s="51">
        <v>179</v>
      </c>
      <c r="F89" s="19">
        <v>124</v>
      </c>
      <c r="G89" s="19">
        <v>742</v>
      </c>
      <c r="H89" s="19">
        <v>429</v>
      </c>
      <c r="I89" s="51">
        <v>1295</v>
      </c>
      <c r="J89" s="19"/>
      <c r="K89" s="19"/>
      <c r="L89" s="19"/>
      <c r="M89" s="20"/>
    </row>
    <row r="90" spans="1:13" x14ac:dyDescent="0.2">
      <c r="A90" s="7" t="s">
        <v>80</v>
      </c>
      <c r="B90" s="19">
        <v>41</v>
      </c>
      <c r="C90" s="19">
        <v>40</v>
      </c>
      <c r="D90" s="19">
        <v>142</v>
      </c>
      <c r="E90" s="51">
        <v>223</v>
      </c>
      <c r="F90" s="19">
        <v>96</v>
      </c>
      <c r="G90" s="19">
        <v>332</v>
      </c>
      <c r="H90" s="19">
        <v>1042</v>
      </c>
      <c r="I90" s="51">
        <v>1470</v>
      </c>
      <c r="J90" s="19"/>
      <c r="K90" s="19"/>
      <c r="L90" s="19"/>
      <c r="M90" s="20"/>
    </row>
    <row r="91" spans="1:13" x14ac:dyDescent="0.2">
      <c r="A91" s="7" t="s">
        <v>81</v>
      </c>
      <c r="B91" s="19">
        <v>31</v>
      </c>
      <c r="C91" s="19">
        <v>19</v>
      </c>
      <c r="D91" s="19">
        <v>54</v>
      </c>
      <c r="E91" s="51">
        <v>104</v>
      </c>
      <c r="F91" s="19">
        <v>83</v>
      </c>
      <c r="G91" s="19">
        <v>217</v>
      </c>
      <c r="H91" s="19">
        <v>225</v>
      </c>
      <c r="I91" s="51">
        <v>525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526</v>
      </c>
      <c r="C92" s="9">
        <v>325</v>
      </c>
      <c r="D92" s="9">
        <v>1441</v>
      </c>
      <c r="E92" s="56">
        <v>2292</v>
      </c>
      <c r="F92" s="9">
        <v>1378</v>
      </c>
      <c r="G92" s="9">
        <v>2262</v>
      </c>
      <c r="H92" s="9">
        <v>8220</v>
      </c>
      <c r="I92" s="56">
        <v>11860</v>
      </c>
      <c r="J92" s="9"/>
      <c r="K92" s="9"/>
      <c r="L92" s="9"/>
      <c r="M92" s="12"/>
    </row>
    <row r="93" spans="1:13" x14ac:dyDescent="0.2">
      <c r="A93" s="7" t="s">
        <v>6</v>
      </c>
      <c r="B93" s="19">
        <v>11</v>
      </c>
      <c r="C93" s="19" t="s">
        <v>206</v>
      </c>
      <c r="D93" s="19">
        <v>30</v>
      </c>
      <c r="E93" s="51">
        <v>43</v>
      </c>
      <c r="F93" s="19">
        <v>28</v>
      </c>
      <c r="G93" s="19" t="s">
        <v>206</v>
      </c>
      <c r="H93" s="19">
        <v>166</v>
      </c>
      <c r="I93" s="51">
        <v>250</v>
      </c>
      <c r="J93" s="19"/>
      <c r="K93" s="19"/>
      <c r="L93" s="19"/>
      <c r="M93" s="20"/>
    </row>
    <row r="94" spans="1:13" x14ac:dyDescent="0.2">
      <c r="A94" s="7" t="s">
        <v>7</v>
      </c>
      <c r="B94" s="19">
        <v>10</v>
      </c>
      <c r="C94" s="19">
        <v>32</v>
      </c>
      <c r="D94" s="19">
        <v>136</v>
      </c>
      <c r="E94" s="51">
        <v>178</v>
      </c>
      <c r="F94" s="19">
        <v>23</v>
      </c>
      <c r="G94" s="19">
        <v>127</v>
      </c>
      <c r="H94" s="19">
        <v>1376</v>
      </c>
      <c r="I94" s="51">
        <v>1526</v>
      </c>
      <c r="J94" s="19"/>
      <c r="K94" s="19"/>
      <c r="L94" s="19"/>
      <c r="M94" s="20"/>
    </row>
    <row r="95" spans="1:13" x14ac:dyDescent="0.2">
      <c r="A95" s="7" t="s">
        <v>8</v>
      </c>
      <c r="B95" s="19">
        <v>4</v>
      </c>
      <c r="C95" s="19">
        <v>6</v>
      </c>
      <c r="D95" s="19">
        <v>32</v>
      </c>
      <c r="E95" s="51">
        <v>42</v>
      </c>
      <c r="F95" s="19">
        <v>12</v>
      </c>
      <c r="G95" s="19">
        <v>21</v>
      </c>
      <c r="H95" s="19">
        <v>80</v>
      </c>
      <c r="I95" s="51">
        <v>113</v>
      </c>
      <c r="J95" s="19"/>
      <c r="K95" s="19"/>
      <c r="L95" s="19"/>
      <c r="M95" s="20"/>
    </row>
    <row r="96" spans="1:13" x14ac:dyDescent="0.2">
      <c r="A96" s="7" t="s">
        <v>9</v>
      </c>
      <c r="B96" s="19">
        <v>5</v>
      </c>
      <c r="C96" s="19">
        <v>16</v>
      </c>
      <c r="D96" s="19">
        <v>59</v>
      </c>
      <c r="E96" s="51">
        <v>80</v>
      </c>
      <c r="F96" s="19">
        <v>13</v>
      </c>
      <c r="G96" s="19">
        <v>58</v>
      </c>
      <c r="H96" s="19">
        <v>231</v>
      </c>
      <c r="I96" s="51">
        <v>302</v>
      </c>
      <c r="J96" s="19"/>
      <c r="K96" s="19"/>
      <c r="L96" s="19"/>
      <c r="M96" s="20"/>
    </row>
    <row r="97" spans="1:13" x14ac:dyDescent="0.2">
      <c r="A97" s="7" t="s">
        <v>10</v>
      </c>
      <c r="B97" s="19">
        <v>29</v>
      </c>
      <c r="C97" s="19">
        <v>19</v>
      </c>
      <c r="D97" s="19">
        <v>68</v>
      </c>
      <c r="E97" s="51">
        <v>116</v>
      </c>
      <c r="F97" s="19">
        <v>71</v>
      </c>
      <c r="G97" s="19">
        <v>193</v>
      </c>
      <c r="H97" s="19">
        <v>415</v>
      </c>
      <c r="I97" s="51">
        <v>679</v>
      </c>
      <c r="J97" s="19"/>
      <c r="K97" s="19"/>
      <c r="L97" s="19"/>
      <c r="M97" s="20"/>
    </row>
    <row r="98" spans="1:13" x14ac:dyDescent="0.2">
      <c r="A98" s="7" t="s">
        <v>11</v>
      </c>
      <c r="B98" s="19">
        <v>100</v>
      </c>
      <c r="C98" s="19">
        <v>32</v>
      </c>
      <c r="D98" s="19">
        <v>101</v>
      </c>
      <c r="E98" s="51">
        <v>233</v>
      </c>
      <c r="F98" s="19">
        <v>249</v>
      </c>
      <c r="G98" s="19">
        <v>166</v>
      </c>
      <c r="H98" s="19">
        <v>464</v>
      </c>
      <c r="I98" s="51">
        <v>879</v>
      </c>
      <c r="J98" s="19"/>
      <c r="K98" s="19"/>
      <c r="L98" s="19"/>
      <c r="M98" s="20"/>
    </row>
    <row r="99" spans="1:13" x14ac:dyDescent="0.2">
      <c r="A99" s="7" t="s">
        <v>12</v>
      </c>
      <c r="B99" s="19">
        <v>77</v>
      </c>
      <c r="C99" s="19">
        <v>68</v>
      </c>
      <c r="D99" s="19">
        <v>369</v>
      </c>
      <c r="E99" s="51">
        <v>514</v>
      </c>
      <c r="F99" s="19">
        <v>198</v>
      </c>
      <c r="G99" s="19">
        <v>556</v>
      </c>
      <c r="H99" s="19">
        <v>2506</v>
      </c>
      <c r="I99" s="51">
        <v>3260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72</v>
      </c>
      <c r="C100" s="19">
        <v>14</v>
      </c>
      <c r="D100" s="19">
        <v>64</v>
      </c>
      <c r="E100" s="51">
        <v>150</v>
      </c>
      <c r="F100" s="19">
        <v>186</v>
      </c>
      <c r="G100" s="19">
        <v>58</v>
      </c>
      <c r="H100" s="19">
        <v>197</v>
      </c>
      <c r="I100" s="51">
        <v>441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50</v>
      </c>
      <c r="C101" s="19">
        <v>30</v>
      </c>
      <c r="D101" s="19">
        <v>110</v>
      </c>
      <c r="E101" s="51">
        <v>190</v>
      </c>
      <c r="F101" s="19">
        <v>156</v>
      </c>
      <c r="G101" s="19">
        <v>153</v>
      </c>
      <c r="H101" s="19">
        <v>454</v>
      </c>
      <c r="I101" s="51">
        <v>763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33</v>
      </c>
      <c r="C102" s="19">
        <v>28</v>
      </c>
      <c r="D102" s="19">
        <v>136</v>
      </c>
      <c r="E102" s="51">
        <v>197</v>
      </c>
      <c r="F102" s="19">
        <v>79</v>
      </c>
      <c r="G102" s="19">
        <v>286</v>
      </c>
      <c r="H102" s="19">
        <v>796</v>
      </c>
      <c r="I102" s="51">
        <v>1161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19</v>
      </c>
      <c r="C103" s="19">
        <v>4</v>
      </c>
      <c r="D103" s="19">
        <v>21</v>
      </c>
      <c r="E103" s="51">
        <v>44</v>
      </c>
      <c r="F103" s="19">
        <v>55</v>
      </c>
      <c r="G103" s="19">
        <v>16</v>
      </c>
      <c r="H103" s="19">
        <v>73</v>
      </c>
      <c r="I103" s="51">
        <v>144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35</v>
      </c>
      <c r="C104" s="19">
        <v>18</v>
      </c>
      <c r="D104" s="19">
        <v>48</v>
      </c>
      <c r="E104" s="51">
        <v>101</v>
      </c>
      <c r="F104" s="19">
        <v>107</v>
      </c>
      <c r="G104" s="19">
        <v>158</v>
      </c>
      <c r="H104" s="19">
        <v>198</v>
      </c>
      <c r="I104" s="51">
        <v>463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17</v>
      </c>
      <c r="C105" s="19">
        <v>19</v>
      </c>
      <c r="D105" s="19">
        <v>103</v>
      </c>
      <c r="E105" s="51">
        <v>139</v>
      </c>
      <c r="F105" s="19">
        <v>41</v>
      </c>
      <c r="G105" s="19">
        <v>156</v>
      </c>
      <c r="H105" s="19">
        <v>460</v>
      </c>
      <c r="I105" s="51">
        <v>657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24</v>
      </c>
      <c r="C106" s="19">
        <v>25</v>
      </c>
      <c r="D106" s="19">
        <v>64</v>
      </c>
      <c r="E106" s="51">
        <v>113</v>
      </c>
      <c r="F106" s="19">
        <v>67</v>
      </c>
      <c r="G106" s="19">
        <v>121</v>
      </c>
      <c r="H106" s="19">
        <v>409</v>
      </c>
      <c r="I106" s="51">
        <v>597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40</v>
      </c>
      <c r="C107" s="19">
        <v>12</v>
      </c>
      <c r="D107" s="19">
        <v>100</v>
      </c>
      <c r="E107" s="51">
        <v>152</v>
      </c>
      <c r="F107" s="19">
        <v>93</v>
      </c>
      <c r="G107" s="19">
        <v>137</v>
      </c>
      <c r="H107" s="19">
        <v>395</v>
      </c>
      <c r="I107" s="51">
        <v>625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296</v>
      </c>
      <c r="C108" s="9">
        <v>210</v>
      </c>
      <c r="D108" s="9">
        <v>904</v>
      </c>
      <c r="E108" s="56">
        <v>1410</v>
      </c>
      <c r="F108" s="9">
        <v>825</v>
      </c>
      <c r="G108" s="9">
        <v>1400</v>
      </c>
      <c r="H108" s="9">
        <v>5198</v>
      </c>
      <c r="I108" s="56">
        <v>7423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 t="s">
        <v>206</v>
      </c>
      <c r="D109" s="19">
        <v>21</v>
      </c>
      <c r="E109" s="51">
        <v>26</v>
      </c>
      <c r="F109" s="19">
        <v>13</v>
      </c>
      <c r="G109" s="19" t="s">
        <v>206</v>
      </c>
      <c r="H109" s="19">
        <v>181</v>
      </c>
      <c r="I109" s="51">
        <v>195</v>
      </c>
      <c r="J109" s="19"/>
      <c r="K109" s="19"/>
      <c r="L109" s="19"/>
      <c r="M109" s="20"/>
    </row>
    <row r="110" spans="1:13" x14ac:dyDescent="0.2">
      <c r="A110" s="7" t="s">
        <v>14</v>
      </c>
      <c r="B110" s="19">
        <v>4</v>
      </c>
      <c r="C110" s="19">
        <v>6</v>
      </c>
      <c r="D110" s="19">
        <v>17</v>
      </c>
      <c r="E110" s="51">
        <v>27</v>
      </c>
      <c r="F110" s="19">
        <v>11</v>
      </c>
      <c r="G110" s="19">
        <v>28</v>
      </c>
      <c r="H110" s="19">
        <v>468</v>
      </c>
      <c r="I110" s="51">
        <v>507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10</v>
      </c>
      <c r="C111" s="19">
        <v>6</v>
      </c>
      <c r="D111" s="19">
        <v>52</v>
      </c>
      <c r="E111" s="51">
        <v>68</v>
      </c>
      <c r="F111" s="19">
        <v>27</v>
      </c>
      <c r="G111" s="19">
        <v>45</v>
      </c>
      <c r="H111" s="19">
        <v>341</v>
      </c>
      <c r="I111" s="51">
        <v>413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6</v>
      </c>
      <c r="C112" s="19">
        <v>23</v>
      </c>
      <c r="D112" s="19">
        <v>42</v>
      </c>
      <c r="E112" s="51">
        <v>71</v>
      </c>
      <c r="F112" s="19">
        <v>12</v>
      </c>
      <c r="G112" s="19">
        <v>190</v>
      </c>
      <c r="H112" s="19">
        <v>122</v>
      </c>
      <c r="I112" s="51">
        <v>324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41</v>
      </c>
      <c r="C113" s="19">
        <v>39</v>
      </c>
      <c r="D113" s="19">
        <v>106</v>
      </c>
      <c r="E113" s="51">
        <v>186</v>
      </c>
      <c r="F113" s="19">
        <v>115</v>
      </c>
      <c r="G113" s="19">
        <v>278</v>
      </c>
      <c r="H113" s="19">
        <v>936</v>
      </c>
      <c r="I113" s="51">
        <v>1329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15</v>
      </c>
      <c r="C114" s="19">
        <v>4</v>
      </c>
      <c r="D114" s="19">
        <v>13</v>
      </c>
      <c r="E114" s="51">
        <v>32</v>
      </c>
      <c r="F114" s="19">
        <v>40</v>
      </c>
      <c r="G114" s="19">
        <v>4</v>
      </c>
      <c r="H114" s="19">
        <v>26</v>
      </c>
      <c r="I114" s="51">
        <v>70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10</v>
      </c>
      <c r="C115" s="19" t="s">
        <v>206</v>
      </c>
      <c r="D115" s="19">
        <v>27</v>
      </c>
      <c r="E115" s="51">
        <v>39</v>
      </c>
      <c r="F115" s="19">
        <v>28</v>
      </c>
      <c r="G115" s="19" t="s">
        <v>206</v>
      </c>
      <c r="H115" s="19">
        <v>59</v>
      </c>
      <c r="I115" s="51">
        <v>91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12</v>
      </c>
      <c r="C116" s="19">
        <v>42</v>
      </c>
      <c r="D116" s="19">
        <v>298</v>
      </c>
      <c r="E116" s="51">
        <v>352</v>
      </c>
      <c r="F116" s="19">
        <v>26</v>
      </c>
      <c r="G116" s="19">
        <v>468</v>
      </c>
      <c r="H116" s="19">
        <v>1842</v>
      </c>
      <c r="I116" s="51">
        <v>2336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15</v>
      </c>
      <c r="C117" s="19">
        <v>0</v>
      </c>
      <c r="D117" s="19">
        <v>11</v>
      </c>
      <c r="E117" s="51">
        <v>26</v>
      </c>
      <c r="F117" s="19">
        <v>37</v>
      </c>
      <c r="G117" s="19">
        <v>0</v>
      </c>
      <c r="H117" s="19">
        <v>18</v>
      </c>
      <c r="I117" s="51">
        <v>55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8</v>
      </c>
      <c r="C118" s="19">
        <v>0</v>
      </c>
      <c r="D118" s="19">
        <v>10</v>
      </c>
      <c r="E118" s="51">
        <v>18</v>
      </c>
      <c r="F118" s="19">
        <v>23</v>
      </c>
      <c r="G118" s="19">
        <v>0</v>
      </c>
      <c r="H118" s="19">
        <v>44</v>
      </c>
      <c r="I118" s="51">
        <v>67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48</v>
      </c>
      <c r="C119" s="19">
        <v>31</v>
      </c>
      <c r="D119" s="19">
        <v>110</v>
      </c>
      <c r="E119" s="51">
        <v>189</v>
      </c>
      <c r="F119" s="19">
        <v>149</v>
      </c>
      <c r="G119" s="19">
        <v>68</v>
      </c>
      <c r="H119" s="19">
        <v>310</v>
      </c>
      <c r="I119" s="51">
        <v>527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14</v>
      </c>
      <c r="C120" s="19" t="s">
        <v>206</v>
      </c>
      <c r="D120" s="19">
        <v>18</v>
      </c>
      <c r="E120" s="51">
        <v>34</v>
      </c>
      <c r="F120" s="19">
        <v>45</v>
      </c>
      <c r="G120" s="19" t="s">
        <v>206</v>
      </c>
      <c r="H120" s="19">
        <v>54</v>
      </c>
      <c r="I120" s="51">
        <v>113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8</v>
      </c>
      <c r="C121" s="19">
        <v>4</v>
      </c>
      <c r="D121" s="19">
        <v>11</v>
      </c>
      <c r="E121" s="51">
        <v>23</v>
      </c>
      <c r="F121" s="19">
        <v>27</v>
      </c>
      <c r="G121" s="19">
        <v>28</v>
      </c>
      <c r="H121" s="19">
        <v>27</v>
      </c>
      <c r="I121" s="51">
        <v>82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12</v>
      </c>
      <c r="C122" s="19">
        <v>19</v>
      </c>
      <c r="D122" s="19">
        <v>57</v>
      </c>
      <c r="E122" s="51">
        <v>88</v>
      </c>
      <c r="F122" s="19">
        <v>37</v>
      </c>
      <c r="G122" s="19">
        <v>98</v>
      </c>
      <c r="H122" s="19">
        <v>339</v>
      </c>
      <c r="I122" s="51">
        <v>474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>
        <v>0</v>
      </c>
      <c r="D123" s="19" t="s">
        <v>206</v>
      </c>
      <c r="E123" s="51">
        <v>5</v>
      </c>
      <c r="F123" s="19" t="s">
        <v>206</v>
      </c>
      <c r="G123" s="19">
        <v>0</v>
      </c>
      <c r="H123" s="19" t="s">
        <v>206</v>
      </c>
      <c r="I123" s="51">
        <v>12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10</v>
      </c>
      <c r="C124" s="19">
        <v>10</v>
      </c>
      <c r="D124" s="19">
        <v>27</v>
      </c>
      <c r="E124" s="51">
        <v>47</v>
      </c>
      <c r="F124" s="19">
        <v>28</v>
      </c>
      <c r="G124" s="19">
        <v>97</v>
      </c>
      <c r="H124" s="19">
        <v>64</v>
      </c>
      <c r="I124" s="51">
        <v>189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5</v>
      </c>
      <c r="E125" s="51">
        <v>10</v>
      </c>
      <c r="F125" s="19" t="s">
        <v>206</v>
      </c>
      <c r="G125" s="19" t="s">
        <v>206</v>
      </c>
      <c r="H125" s="19">
        <v>18</v>
      </c>
      <c r="I125" s="51">
        <v>41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39</v>
      </c>
      <c r="C126" s="19">
        <v>15</v>
      </c>
      <c r="D126" s="19">
        <v>44</v>
      </c>
      <c r="E126" s="51">
        <v>98</v>
      </c>
      <c r="F126" s="19">
        <v>93</v>
      </c>
      <c r="G126" s="19">
        <v>52</v>
      </c>
      <c r="H126" s="19">
        <v>198</v>
      </c>
      <c r="I126" s="51">
        <v>343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35</v>
      </c>
      <c r="C127" s="19" t="s">
        <v>206</v>
      </c>
      <c r="D127" s="19">
        <v>33</v>
      </c>
      <c r="E127" s="51">
        <v>71</v>
      </c>
      <c r="F127" s="19">
        <v>105</v>
      </c>
      <c r="G127" s="19" t="s">
        <v>206</v>
      </c>
      <c r="H127" s="19">
        <v>145</v>
      </c>
      <c r="I127" s="51">
        <v>255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2421</v>
      </c>
      <c r="C129" s="60">
        <v>3008</v>
      </c>
      <c r="D129" s="60">
        <v>15450</v>
      </c>
      <c r="E129" s="61">
        <v>20879</v>
      </c>
      <c r="F129" s="59">
        <v>7164</v>
      </c>
      <c r="G129" s="60">
        <v>26914</v>
      </c>
      <c r="H129" s="60">
        <v>98548</v>
      </c>
      <c r="I129" s="61">
        <v>132626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169</v>
      </c>
      <c r="C130" s="19">
        <v>156</v>
      </c>
      <c r="D130" s="19">
        <v>691</v>
      </c>
      <c r="E130" s="51">
        <v>1016</v>
      </c>
      <c r="F130" s="19">
        <v>519</v>
      </c>
      <c r="G130" s="19">
        <v>926</v>
      </c>
      <c r="H130" s="19">
        <v>4366</v>
      </c>
      <c r="I130" s="51">
        <v>5811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90</v>
      </c>
      <c r="C131" s="19">
        <v>135</v>
      </c>
      <c r="D131" s="19">
        <v>345</v>
      </c>
      <c r="E131" s="51">
        <v>570</v>
      </c>
      <c r="F131" s="19">
        <v>360</v>
      </c>
      <c r="G131" s="19">
        <v>1028</v>
      </c>
      <c r="H131" s="19">
        <v>1647</v>
      </c>
      <c r="I131" s="51">
        <v>3035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218</v>
      </c>
      <c r="C132" s="19">
        <v>183</v>
      </c>
      <c r="D132" s="19">
        <v>920</v>
      </c>
      <c r="E132" s="51">
        <v>1321</v>
      </c>
      <c r="F132" s="19">
        <v>631</v>
      </c>
      <c r="G132" s="19">
        <v>1244</v>
      </c>
      <c r="H132" s="19">
        <v>5233</v>
      </c>
      <c r="I132" s="51">
        <v>7108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80</v>
      </c>
      <c r="C133" s="19">
        <v>221</v>
      </c>
      <c r="D133" s="19">
        <v>1015</v>
      </c>
      <c r="E133" s="51">
        <v>1316</v>
      </c>
      <c r="F133" s="19">
        <v>275</v>
      </c>
      <c r="G133" s="19">
        <v>3606</v>
      </c>
      <c r="H133" s="19">
        <v>4482</v>
      </c>
      <c r="I133" s="51">
        <v>8363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256</v>
      </c>
      <c r="C134" s="19">
        <v>372</v>
      </c>
      <c r="D134" s="19">
        <v>1412</v>
      </c>
      <c r="E134" s="51">
        <v>2040</v>
      </c>
      <c r="F134" s="19">
        <v>1024</v>
      </c>
      <c r="G134" s="19">
        <v>4375</v>
      </c>
      <c r="H134" s="19">
        <v>7728</v>
      </c>
      <c r="I134" s="51">
        <v>13127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115</v>
      </c>
      <c r="C135" s="19">
        <v>306</v>
      </c>
      <c r="D135" s="19">
        <v>2106</v>
      </c>
      <c r="E135" s="51">
        <v>2527</v>
      </c>
      <c r="F135" s="19">
        <v>353</v>
      </c>
      <c r="G135" s="19">
        <v>2636</v>
      </c>
      <c r="H135" s="19">
        <v>14332</v>
      </c>
      <c r="I135" s="51">
        <v>17321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119</v>
      </c>
      <c r="C136" s="19">
        <v>216</v>
      </c>
      <c r="D136" s="19">
        <v>835</v>
      </c>
      <c r="E136" s="51">
        <v>1170</v>
      </c>
      <c r="F136" s="19">
        <v>308</v>
      </c>
      <c r="G136" s="19">
        <v>1384</v>
      </c>
      <c r="H136" s="19">
        <v>2460</v>
      </c>
      <c r="I136" s="51">
        <v>4152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133</v>
      </c>
      <c r="C137" s="19">
        <v>463</v>
      </c>
      <c r="D137" s="19">
        <v>3952</v>
      </c>
      <c r="E137" s="51">
        <v>4548</v>
      </c>
      <c r="F137" s="19">
        <v>385</v>
      </c>
      <c r="G137" s="19">
        <v>4562</v>
      </c>
      <c r="H137" s="19">
        <v>32843</v>
      </c>
      <c r="I137" s="51">
        <v>37790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419</v>
      </c>
      <c r="C138" s="19">
        <v>421</v>
      </c>
      <c r="D138" s="19">
        <v>1829</v>
      </c>
      <c r="E138" s="51">
        <v>2669</v>
      </c>
      <c r="F138" s="19">
        <v>1106</v>
      </c>
      <c r="G138" s="19">
        <v>3491</v>
      </c>
      <c r="H138" s="19">
        <v>12039</v>
      </c>
      <c r="I138" s="51">
        <v>16636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526</v>
      </c>
      <c r="C139" s="19">
        <v>325</v>
      </c>
      <c r="D139" s="19">
        <v>1441</v>
      </c>
      <c r="E139" s="51">
        <v>2292</v>
      </c>
      <c r="F139" s="19">
        <v>1378</v>
      </c>
      <c r="G139" s="19">
        <v>2262</v>
      </c>
      <c r="H139" s="19">
        <v>8220</v>
      </c>
      <c r="I139" s="51">
        <v>11860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296</v>
      </c>
      <c r="C140" s="64">
        <v>210</v>
      </c>
      <c r="D140" s="64">
        <v>904</v>
      </c>
      <c r="E140" s="65">
        <v>1410</v>
      </c>
      <c r="F140" s="64">
        <v>825</v>
      </c>
      <c r="G140" s="64">
        <v>1400</v>
      </c>
      <c r="H140" s="64">
        <v>5198</v>
      </c>
      <c r="I140" s="65">
        <v>7423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2450</v>
      </c>
      <c r="C15" s="8">
        <v>3022</v>
      </c>
      <c r="D15" s="8">
        <v>15307</v>
      </c>
      <c r="E15" s="54">
        <v>20779</v>
      </c>
      <c r="F15" s="8">
        <v>7155</v>
      </c>
      <c r="G15" s="8">
        <v>27019</v>
      </c>
      <c r="H15" s="8">
        <v>96565</v>
      </c>
      <c r="I15" s="54">
        <v>130739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170</v>
      </c>
      <c r="C16" s="9">
        <v>157</v>
      </c>
      <c r="D16" s="9">
        <v>692</v>
      </c>
      <c r="E16" s="56">
        <v>1019</v>
      </c>
      <c r="F16" s="9">
        <v>516</v>
      </c>
      <c r="G16" s="9">
        <v>917</v>
      </c>
      <c r="H16" s="9">
        <v>4277</v>
      </c>
      <c r="I16" s="56">
        <v>5710</v>
      </c>
      <c r="J16" s="9"/>
      <c r="K16" s="9"/>
      <c r="L16" s="9"/>
      <c r="M16" s="12"/>
    </row>
    <row r="17" spans="1:13" x14ac:dyDescent="0.2">
      <c r="A17" s="7" t="s">
        <v>1</v>
      </c>
      <c r="B17" s="19">
        <v>30</v>
      </c>
      <c r="C17" s="19">
        <v>48</v>
      </c>
      <c r="D17" s="19">
        <v>279</v>
      </c>
      <c r="E17" s="51">
        <v>357</v>
      </c>
      <c r="F17" s="19">
        <v>71</v>
      </c>
      <c r="G17" s="19">
        <v>333</v>
      </c>
      <c r="H17" s="19">
        <v>2339</v>
      </c>
      <c r="I17" s="51">
        <v>2743</v>
      </c>
      <c r="J17" s="19"/>
      <c r="K17" s="19"/>
      <c r="L17" s="19"/>
      <c r="M17" s="20"/>
    </row>
    <row r="18" spans="1:13" x14ac:dyDescent="0.2">
      <c r="A18" s="7" t="s">
        <v>2</v>
      </c>
      <c r="B18" s="19">
        <v>7</v>
      </c>
      <c r="C18" s="19">
        <v>5</v>
      </c>
      <c r="D18" s="19">
        <v>46</v>
      </c>
      <c r="E18" s="51">
        <v>58</v>
      </c>
      <c r="F18" s="19">
        <v>22</v>
      </c>
      <c r="G18" s="19">
        <v>12</v>
      </c>
      <c r="H18" s="19">
        <v>150</v>
      </c>
      <c r="I18" s="51">
        <v>184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9</v>
      </c>
      <c r="E19" s="51">
        <v>13</v>
      </c>
      <c r="F19" s="19" t="s">
        <v>206</v>
      </c>
      <c r="G19" s="19" t="s">
        <v>206</v>
      </c>
      <c r="H19" s="19">
        <v>14</v>
      </c>
      <c r="I19" s="51">
        <v>69</v>
      </c>
      <c r="J19" s="19"/>
      <c r="K19" s="19"/>
      <c r="L19" s="19"/>
      <c r="M19" s="20"/>
    </row>
    <row r="20" spans="1:13" x14ac:dyDescent="0.2">
      <c r="A20" s="7" t="s">
        <v>3</v>
      </c>
      <c r="B20" s="19">
        <v>44</v>
      </c>
      <c r="C20" s="19">
        <v>27</v>
      </c>
      <c r="D20" s="19">
        <v>102</v>
      </c>
      <c r="E20" s="51">
        <v>173</v>
      </c>
      <c r="F20" s="19">
        <v>104</v>
      </c>
      <c r="G20" s="19">
        <v>98</v>
      </c>
      <c r="H20" s="19">
        <v>513</v>
      </c>
      <c r="I20" s="51">
        <v>715</v>
      </c>
      <c r="J20" s="19"/>
      <c r="K20" s="19"/>
      <c r="L20" s="19"/>
      <c r="M20" s="20"/>
    </row>
    <row r="21" spans="1:13" x14ac:dyDescent="0.2">
      <c r="A21" s="7" t="s">
        <v>89</v>
      </c>
      <c r="B21" s="19">
        <v>66</v>
      </c>
      <c r="C21" s="19">
        <v>55</v>
      </c>
      <c r="D21" s="19">
        <v>185</v>
      </c>
      <c r="E21" s="51">
        <v>306</v>
      </c>
      <c r="F21" s="19">
        <v>187</v>
      </c>
      <c r="G21" s="19">
        <v>320</v>
      </c>
      <c r="H21" s="19">
        <v>921</v>
      </c>
      <c r="I21" s="51">
        <v>1428</v>
      </c>
      <c r="J21" s="19"/>
      <c r="K21" s="19"/>
      <c r="L21" s="19"/>
      <c r="M21" s="20"/>
    </row>
    <row r="22" spans="1:13" x14ac:dyDescent="0.2">
      <c r="A22" s="7" t="s">
        <v>92</v>
      </c>
      <c r="B22" s="19">
        <v>21</v>
      </c>
      <c r="C22" s="19">
        <v>20</v>
      </c>
      <c r="D22" s="19">
        <v>71</v>
      </c>
      <c r="E22" s="51">
        <v>112</v>
      </c>
      <c r="F22" s="19">
        <v>127</v>
      </c>
      <c r="G22" s="19">
        <v>104</v>
      </c>
      <c r="H22" s="19">
        <v>340</v>
      </c>
      <c r="I22" s="51">
        <v>571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89</v>
      </c>
      <c r="C23" s="9">
        <v>130</v>
      </c>
      <c r="D23" s="9">
        <v>334</v>
      </c>
      <c r="E23" s="56">
        <v>553</v>
      </c>
      <c r="F23" s="9">
        <v>363</v>
      </c>
      <c r="G23" s="9">
        <v>1036</v>
      </c>
      <c r="H23" s="9">
        <v>1623</v>
      </c>
      <c r="I23" s="56">
        <v>3022</v>
      </c>
      <c r="J23" s="9"/>
      <c r="K23" s="9"/>
      <c r="L23" s="9"/>
      <c r="M23" s="12"/>
    </row>
    <row r="24" spans="1:13" x14ac:dyDescent="0.2">
      <c r="A24" s="7" t="s">
        <v>4</v>
      </c>
      <c r="B24" s="19">
        <v>23</v>
      </c>
      <c r="C24" s="19">
        <v>31</v>
      </c>
      <c r="D24" s="19">
        <v>74</v>
      </c>
      <c r="E24" s="51">
        <v>128</v>
      </c>
      <c r="F24" s="19">
        <v>149</v>
      </c>
      <c r="G24" s="19">
        <v>402</v>
      </c>
      <c r="H24" s="19">
        <v>307</v>
      </c>
      <c r="I24" s="51">
        <v>858</v>
      </c>
      <c r="J24" s="19"/>
      <c r="K24" s="19"/>
      <c r="L24" s="19"/>
      <c r="M24" s="20"/>
    </row>
    <row r="25" spans="1:13" x14ac:dyDescent="0.2">
      <c r="A25" s="7" t="s">
        <v>5</v>
      </c>
      <c r="B25" s="19">
        <v>66</v>
      </c>
      <c r="C25" s="19">
        <v>99</v>
      </c>
      <c r="D25" s="19">
        <v>260</v>
      </c>
      <c r="E25" s="51">
        <v>425</v>
      </c>
      <c r="F25" s="19">
        <v>214</v>
      </c>
      <c r="G25" s="19">
        <v>634</v>
      </c>
      <c r="H25" s="19">
        <v>1316</v>
      </c>
      <c r="I25" s="51">
        <v>2164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222</v>
      </c>
      <c r="C26" s="9">
        <v>181</v>
      </c>
      <c r="D26" s="9">
        <v>906</v>
      </c>
      <c r="E26" s="56">
        <v>1309</v>
      </c>
      <c r="F26" s="9">
        <v>625</v>
      </c>
      <c r="G26" s="9">
        <v>1261</v>
      </c>
      <c r="H26" s="9">
        <v>4979</v>
      </c>
      <c r="I26" s="56">
        <v>6865</v>
      </c>
      <c r="J26" s="9"/>
      <c r="K26" s="9"/>
      <c r="L26" s="9"/>
      <c r="M26" s="12"/>
    </row>
    <row r="27" spans="1:13" x14ac:dyDescent="0.2">
      <c r="A27" s="7" t="s">
        <v>38</v>
      </c>
      <c r="B27" s="19">
        <v>28</v>
      </c>
      <c r="C27" s="19">
        <v>32</v>
      </c>
      <c r="D27" s="19">
        <v>117</v>
      </c>
      <c r="E27" s="51">
        <v>177</v>
      </c>
      <c r="F27" s="19">
        <v>84</v>
      </c>
      <c r="G27" s="19">
        <v>234</v>
      </c>
      <c r="H27" s="19">
        <v>578</v>
      </c>
      <c r="I27" s="51">
        <v>896</v>
      </c>
      <c r="J27" s="19"/>
      <c r="K27" s="19"/>
      <c r="L27" s="19"/>
      <c r="M27" s="20"/>
    </row>
    <row r="28" spans="1:13" x14ac:dyDescent="0.2">
      <c r="A28" s="7" t="s">
        <v>39</v>
      </c>
      <c r="B28" s="19">
        <v>21</v>
      </c>
      <c r="C28" s="19">
        <v>12</v>
      </c>
      <c r="D28" s="19">
        <v>123</v>
      </c>
      <c r="E28" s="51">
        <v>156</v>
      </c>
      <c r="F28" s="19">
        <v>44</v>
      </c>
      <c r="G28" s="19">
        <v>52</v>
      </c>
      <c r="H28" s="19">
        <v>1075</v>
      </c>
      <c r="I28" s="51">
        <v>1171</v>
      </c>
      <c r="J28" s="19"/>
      <c r="K28" s="19"/>
      <c r="L28" s="19"/>
      <c r="M28" s="20"/>
    </row>
    <row r="29" spans="1:13" x14ac:dyDescent="0.2">
      <c r="A29" s="7" t="s">
        <v>40</v>
      </c>
      <c r="B29" s="19">
        <v>85</v>
      </c>
      <c r="C29" s="19">
        <v>80</v>
      </c>
      <c r="D29" s="19">
        <v>462</v>
      </c>
      <c r="E29" s="51">
        <v>627</v>
      </c>
      <c r="F29" s="19">
        <v>238</v>
      </c>
      <c r="G29" s="19">
        <v>556</v>
      </c>
      <c r="H29" s="19">
        <v>2447</v>
      </c>
      <c r="I29" s="51">
        <v>3241</v>
      </c>
      <c r="J29" s="19"/>
      <c r="K29" s="19"/>
      <c r="L29" s="19"/>
      <c r="M29" s="20"/>
    </row>
    <row r="30" spans="1:13" x14ac:dyDescent="0.2">
      <c r="A30" s="7" t="s">
        <v>41</v>
      </c>
      <c r="B30" s="19">
        <v>37</v>
      </c>
      <c r="C30" s="19">
        <v>24</v>
      </c>
      <c r="D30" s="19">
        <v>52</v>
      </c>
      <c r="E30" s="51">
        <v>113</v>
      </c>
      <c r="F30" s="19">
        <v>108</v>
      </c>
      <c r="G30" s="19">
        <v>124</v>
      </c>
      <c r="H30" s="19">
        <v>158</v>
      </c>
      <c r="I30" s="51">
        <v>390</v>
      </c>
      <c r="J30" s="19"/>
      <c r="K30" s="19"/>
      <c r="L30" s="19"/>
      <c r="M30" s="20"/>
    </row>
    <row r="31" spans="1:13" x14ac:dyDescent="0.2">
      <c r="A31" s="7" t="s">
        <v>60</v>
      </c>
      <c r="B31" s="19">
        <v>51</v>
      </c>
      <c r="C31" s="19">
        <v>33</v>
      </c>
      <c r="D31" s="19">
        <v>152</v>
      </c>
      <c r="E31" s="51">
        <v>236</v>
      </c>
      <c r="F31" s="19">
        <v>151</v>
      </c>
      <c r="G31" s="19">
        <v>295</v>
      </c>
      <c r="H31" s="19">
        <v>721</v>
      </c>
      <c r="I31" s="51">
        <v>1167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82</v>
      </c>
      <c r="C32" s="9">
        <v>231</v>
      </c>
      <c r="D32" s="9">
        <v>950</v>
      </c>
      <c r="E32" s="56">
        <v>1263</v>
      </c>
      <c r="F32" s="9">
        <v>275</v>
      </c>
      <c r="G32" s="9">
        <v>3661</v>
      </c>
      <c r="H32" s="9">
        <v>4324</v>
      </c>
      <c r="I32" s="56">
        <v>8260</v>
      </c>
      <c r="J32" s="9"/>
      <c r="K32" s="9"/>
      <c r="L32" s="9"/>
      <c r="M32" s="12"/>
    </row>
    <row r="33" spans="1:13" x14ac:dyDescent="0.2">
      <c r="A33" s="7" t="s">
        <v>31</v>
      </c>
      <c r="B33" s="19">
        <v>12</v>
      </c>
      <c r="C33" s="19">
        <v>26</v>
      </c>
      <c r="D33" s="19">
        <v>140</v>
      </c>
      <c r="E33" s="51">
        <v>178</v>
      </c>
      <c r="F33" s="19">
        <v>68</v>
      </c>
      <c r="G33" s="19">
        <v>876</v>
      </c>
      <c r="H33" s="19">
        <v>595</v>
      </c>
      <c r="I33" s="51">
        <v>1539</v>
      </c>
      <c r="J33" s="19"/>
      <c r="K33" s="19"/>
      <c r="L33" s="19"/>
      <c r="M33" s="20"/>
    </row>
    <row r="34" spans="1:13" x14ac:dyDescent="0.2">
      <c r="A34" s="7" t="s">
        <v>32</v>
      </c>
      <c r="B34" s="19">
        <v>16</v>
      </c>
      <c r="C34" s="19">
        <v>69</v>
      </c>
      <c r="D34" s="19">
        <v>302</v>
      </c>
      <c r="E34" s="51">
        <v>387</v>
      </c>
      <c r="F34" s="19">
        <v>57</v>
      </c>
      <c r="G34" s="19">
        <v>1802</v>
      </c>
      <c r="H34" s="19">
        <v>1662</v>
      </c>
      <c r="I34" s="51">
        <v>3521</v>
      </c>
      <c r="J34" s="19"/>
      <c r="K34" s="19"/>
      <c r="L34" s="19"/>
      <c r="M34" s="20"/>
    </row>
    <row r="35" spans="1:13" x14ac:dyDescent="0.2">
      <c r="A35" s="7" t="s">
        <v>33</v>
      </c>
      <c r="B35" s="19">
        <v>6</v>
      </c>
      <c r="C35" s="19">
        <v>19</v>
      </c>
      <c r="D35" s="19">
        <v>48</v>
      </c>
      <c r="E35" s="51">
        <v>73</v>
      </c>
      <c r="F35" s="19">
        <v>12</v>
      </c>
      <c r="G35" s="19">
        <v>220</v>
      </c>
      <c r="H35" s="19">
        <v>129</v>
      </c>
      <c r="I35" s="51">
        <v>361</v>
      </c>
      <c r="J35" s="19"/>
      <c r="K35" s="19"/>
      <c r="L35" s="19"/>
      <c r="M35" s="20"/>
    </row>
    <row r="36" spans="1:13" x14ac:dyDescent="0.2">
      <c r="A36" s="7" t="s">
        <v>34</v>
      </c>
      <c r="B36" s="19">
        <v>7</v>
      </c>
      <c r="C36" s="19">
        <v>32</v>
      </c>
      <c r="D36" s="19">
        <v>78</v>
      </c>
      <c r="E36" s="51">
        <v>117</v>
      </c>
      <c r="F36" s="19">
        <v>20</v>
      </c>
      <c r="G36" s="19">
        <v>207</v>
      </c>
      <c r="H36" s="19">
        <v>250</v>
      </c>
      <c r="I36" s="51">
        <v>477</v>
      </c>
      <c r="J36" s="19"/>
      <c r="K36" s="19"/>
      <c r="L36" s="19"/>
      <c r="M36" s="20"/>
    </row>
    <row r="37" spans="1:13" x14ac:dyDescent="0.2">
      <c r="A37" s="7" t="s">
        <v>35</v>
      </c>
      <c r="B37" s="19">
        <v>17</v>
      </c>
      <c r="C37" s="19">
        <v>45</v>
      </c>
      <c r="D37" s="19">
        <v>257</v>
      </c>
      <c r="E37" s="51">
        <v>319</v>
      </c>
      <c r="F37" s="19">
        <v>42</v>
      </c>
      <c r="G37" s="19">
        <v>333</v>
      </c>
      <c r="H37" s="19">
        <v>1393</v>
      </c>
      <c r="I37" s="51">
        <v>1768</v>
      </c>
      <c r="J37" s="19"/>
      <c r="K37" s="19"/>
      <c r="L37" s="19"/>
      <c r="M37" s="20"/>
    </row>
    <row r="38" spans="1:13" x14ac:dyDescent="0.2">
      <c r="A38" s="7" t="s">
        <v>36</v>
      </c>
      <c r="B38" s="19">
        <v>10</v>
      </c>
      <c r="C38" s="19">
        <v>17</v>
      </c>
      <c r="D38" s="19">
        <v>59</v>
      </c>
      <c r="E38" s="51">
        <v>86</v>
      </c>
      <c r="F38" s="19">
        <v>31</v>
      </c>
      <c r="G38" s="19">
        <v>89</v>
      </c>
      <c r="H38" s="19">
        <v>118</v>
      </c>
      <c r="I38" s="51">
        <v>238</v>
      </c>
      <c r="J38" s="19"/>
      <c r="K38" s="19"/>
      <c r="L38" s="19"/>
      <c r="M38" s="20"/>
    </row>
    <row r="39" spans="1:13" x14ac:dyDescent="0.2">
      <c r="A39" s="7" t="s">
        <v>37</v>
      </c>
      <c r="B39" s="19">
        <v>14</v>
      </c>
      <c r="C39" s="19">
        <v>23</v>
      </c>
      <c r="D39" s="19">
        <v>66</v>
      </c>
      <c r="E39" s="51">
        <v>103</v>
      </c>
      <c r="F39" s="19">
        <v>45</v>
      </c>
      <c r="G39" s="19">
        <v>134</v>
      </c>
      <c r="H39" s="19">
        <v>177</v>
      </c>
      <c r="I39" s="51">
        <v>356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258</v>
      </c>
      <c r="C40" s="9">
        <v>368</v>
      </c>
      <c r="D40" s="9">
        <v>1396</v>
      </c>
      <c r="E40" s="56">
        <v>2022</v>
      </c>
      <c r="F40" s="9">
        <v>1021</v>
      </c>
      <c r="G40" s="9">
        <v>4321</v>
      </c>
      <c r="H40" s="9">
        <v>7655</v>
      </c>
      <c r="I40" s="56">
        <v>12997</v>
      </c>
      <c r="J40" s="9"/>
      <c r="K40" s="9"/>
      <c r="L40" s="9"/>
      <c r="M40" s="12"/>
    </row>
    <row r="41" spans="1:13" x14ac:dyDescent="0.2">
      <c r="A41" s="7" t="s">
        <v>71</v>
      </c>
      <c r="B41" s="19">
        <v>29</v>
      </c>
      <c r="C41" s="19">
        <v>61</v>
      </c>
      <c r="D41" s="19">
        <v>138</v>
      </c>
      <c r="E41" s="51">
        <v>228</v>
      </c>
      <c r="F41" s="19">
        <v>76</v>
      </c>
      <c r="G41" s="19">
        <v>655</v>
      </c>
      <c r="H41" s="19">
        <v>465</v>
      </c>
      <c r="I41" s="51">
        <v>1196</v>
      </c>
      <c r="J41" s="19"/>
      <c r="K41" s="19"/>
      <c r="L41" s="19"/>
      <c r="M41" s="20"/>
    </row>
    <row r="42" spans="1:13" x14ac:dyDescent="0.2">
      <c r="A42" s="7" t="s">
        <v>72</v>
      </c>
      <c r="B42" s="19">
        <v>22</v>
      </c>
      <c r="C42" s="19">
        <v>40</v>
      </c>
      <c r="D42" s="19">
        <v>97</v>
      </c>
      <c r="E42" s="51">
        <v>159</v>
      </c>
      <c r="F42" s="19">
        <v>97</v>
      </c>
      <c r="G42" s="19">
        <v>313</v>
      </c>
      <c r="H42" s="19">
        <v>327</v>
      </c>
      <c r="I42" s="51">
        <v>737</v>
      </c>
      <c r="J42" s="19"/>
      <c r="K42" s="19"/>
      <c r="L42" s="19"/>
      <c r="M42" s="20"/>
    </row>
    <row r="43" spans="1:13" x14ac:dyDescent="0.2">
      <c r="A43" s="7" t="s">
        <v>73</v>
      </c>
      <c r="B43" s="19">
        <v>22</v>
      </c>
      <c r="C43" s="19">
        <v>53</v>
      </c>
      <c r="D43" s="19">
        <v>188</v>
      </c>
      <c r="E43" s="51">
        <v>263</v>
      </c>
      <c r="F43" s="19">
        <v>56</v>
      </c>
      <c r="G43" s="19">
        <v>525</v>
      </c>
      <c r="H43" s="19">
        <v>1095</v>
      </c>
      <c r="I43" s="51">
        <v>1676</v>
      </c>
      <c r="J43" s="19"/>
      <c r="K43" s="19"/>
      <c r="L43" s="19"/>
      <c r="M43" s="20"/>
    </row>
    <row r="44" spans="1:13" x14ac:dyDescent="0.2">
      <c r="A44" s="7" t="s">
        <v>74</v>
      </c>
      <c r="B44" s="19">
        <v>25</v>
      </c>
      <c r="C44" s="19">
        <v>8</v>
      </c>
      <c r="D44" s="19">
        <v>39</v>
      </c>
      <c r="E44" s="51">
        <v>72</v>
      </c>
      <c r="F44" s="19">
        <v>106</v>
      </c>
      <c r="G44" s="19">
        <v>12</v>
      </c>
      <c r="H44" s="19">
        <v>172</v>
      </c>
      <c r="I44" s="51">
        <v>290</v>
      </c>
      <c r="J44" s="19"/>
      <c r="K44" s="19"/>
      <c r="L44" s="19"/>
      <c r="M44" s="20"/>
    </row>
    <row r="45" spans="1:13" x14ac:dyDescent="0.2">
      <c r="A45" s="7" t="s">
        <v>75</v>
      </c>
      <c r="B45" s="19">
        <v>34</v>
      </c>
      <c r="C45" s="19">
        <v>12</v>
      </c>
      <c r="D45" s="19">
        <v>44</v>
      </c>
      <c r="E45" s="51">
        <v>90</v>
      </c>
      <c r="F45" s="19">
        <v>125</v>
      </c>
      <c r="G45" s="19">
        <v>23</v>
      </c>
      <c r="H45" s="19">
        <v>126</v>
      </c>
      <c r="I45" s="51">
        <v>274</v>
      </c>
      <c r="J45" s="19"/>
      <c r="K45" s="19"/>
      <c r="L45" s="19"/>
      <c r="M45" s="20"/>
    </row>
    <row r="46" spans="1:13" x14ac:dyDescent="0.2">
      <c r="A46" s="7" t="s">
        <v>76</v>
      </c>
      <c r="B46" s="19">
        <v>55</v>
      </c>
      <c r="C46" s="19">
        <v>52</v>
      </c>
      <c r="D46" s="19">
        <v>243</v>
      </c>
      <c r="E46" s="51">
        <v>350</v>
      </c>
      <c r="F46" s="19">
        <v>162</v>
      </c>
      <c r="G46" s="19">
        <v>514</v>
      </c>
      <c r="H46" s="19">
        <v>1306</v>
      </c>
      <c r="I46" s="51">
        <v>1982</v>
      </c>
      <c r="J46" s="19"/>
      <c r="K46" s="19"/>
      <c r="L46" s="19"/>
      <c r="M46" s="20"/>
    </row>
    <row r="47" spans="1:13" x14ac:dyDescent="0.2">
      <c r="A47" s="7" t="s">
        <v>77</v>
      </c>
      <c r="B47" s="19">
        <v>38</v>
      </c>
      <c r="C47" s="19">
        <v>43</v>
      </c>
      <c r="D47" s="19">
        <v>152</v>
      </c>
      <c r="E47" s="51">
        <v>233</v>
      </c>
      <c r="F47" s="19">
        <v>148</v>
      </c>
      <c r="G47" s="19">
        <v>242</v>
      </c>
      <c r="H47" s="19">
        <v>400</v>
      </c>
      <c r="I47" s="51">
        <v>790</v>
      </c>
      <c r="J47" s="19"/>
      <c r="K47" s="19"/>
      <c r="L47" s="19"/>
      <c r="M47" s="20"/>
    </row>
    <row r="48" spans="1:13" x14ac:dyDescent="0.2">
      <c r="A48" s="7" t="s">
        <v>78</v>
      </c>
      <c r="B48" s="19">
        <v>33</v>
      </c>
      <c r="C48" s="19">
        <v>99</v>
      </c>
      <c r="D48" s="19">
        <v>495</v>
      </c>
      <c r="E48" s="51">
        <v>627</v>
      </c>
      <c r="F48" s="19">
        <v>251</v>
      </c>
      <c r="G48" s="19">
        <v>2037</v>
      </c>
      <c r="H48" s="19">
        <v>3764</v>
      </c>
      <c r="I48" s="51">
        <v>6052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113</v>
      </c>
      <c r="C49" s="9">
        <v>306</v>
      </c>
      <c r="D49" s="9">
        <v>2071</v>
      </c>
      <c r="E49" s="56">
        <v>2490</v>
      </c>
      <c r="F49" s="9">
        <v>335</v>
      </c>
      <c r="G49" s="9">
        <v>2647</v>
      </c>
      <c r="H49" s="9">
        <v>14048</v>
      </c>
      <c r="I49" s="56">
        <v>17030</v>
      </c>
      <c r="J49" s="9"/>
      <c r="K49" s="9"/>
      <c r="L49" s="9"/>
      <c r="M49" s="12"/>
    </row>
    <row r="50" spans="1:13" x14ac:dyDescent="0.2">
      <c r="A50" s="7" t="s">
        <v>42</v>
      </c>
      <c r="B50" s="19">
        <v>7</v>
      </c>
      <c r="C50" s="19">
        <v>9</v>
      </c>
      <c r="D50" s="19">
        <v>53</v>
      </c>
      <c r="E50" s="51">
        <v>69</v>
      </c>
      <c r="F50" s="19">
        <v>16</v>
      </c>
      <c r="G50" s="19">
        <v>100</v>
      </c>
      <c r="H50" s="19">
        <v>192</v>
      </c>
      <c r="I50" s="51">
        <v>308</v>
      </c>
      <c r="J50" s="19"/>
      <c r="K50" s="19"/>
      <c r="L50" s="19"/>
      <c r="M50" s="20"/>
    </row>
    <row r="51" spans="1:13" x14ac:dyDescent="0.2">
      <c r="A51" s="7" t="s">
        <v>43</v>
      </c>
      <c r="B51" s="19">
        <v>8</v>
      </c>
      <c r="C51" s="19">
        <v>23</v>
      </c>
      <c r="D51" s="19">
        <v>131</v>
      </c>
      <c r="E51" s="51">
        <v>162</v>
      </c>
      <c r="F51" s="19">
        <v>25</v>
      </c>
      <c r="G51" s="19">
        <v>168</v>
      </c>
      <c r="H51" s="19">
        <v>713</v>
      </c>
      <c r="I51" s="51">
        <v>906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 t="s">
        <v>206</v>
      </c>
      <c r="D52" s="19">
        <v>18</v>
      </c>
      <c r="E52" s="51">
        <v>24</v>
      </c>
      <c r="F52" s="19">
        <v>24</v>
      </c>
      <c r="G52" s="19" t="s">
        <v>206</v>
      </c>
      <c r="H52" s="19">
        <v>44</v>
      </c>
      <c r="I52" s="51">
        <v>73</v>
      </c>
      <c r="J52" s="19"/>
      <c r="K52" s="19"/>
      <c r="L52" s="19"/>
      <c r="M52" s="20"/>
    </row>
    <row r="53" spans="1:13" x14ac:dyDescent="0.2">
      <c r="A53" s="7" t="s">
        <v>45</v>
      </c>
      <c r="B53" s="19" t="s">
        <v>206</v>
      </c>
      <c r="C53" s="19">
        <v>31</v>
      </c>
      <c r="D53" s="19">
        <v>219</v>
      </c>
      <c r="E53" s="51">
        <v>253</v>
      </c>
      <c r="F53" s="19" t="s">
        <v>206</v>
      </c>
      <c r="G53" s="19">
        <v>300</v>
      </c>
      <c r="H53" s="19">
        <v>1497</v>
      </c>
      <c r="I53" s="51">
        <v>1805</v>
      </c>
      <c r="J53" s="19"/>
      <c r="K53" s="19"/>
      <c r="L53" s="19"/>
      <c r="M53" s="20"/>
    </row>
    <row r="54" spans="1:13" x14ac:dyDescent="0.2">
      <c r="A54" s="7" t="s">
        <v>94</v>
      </c>
      <c r="B54" s="19">
        <v>8</v>
      </c>
      <c r="C54" s="19">
        <v>15</v>
      </c>
      <c r="D54" s="19">
        <v>61</v>
      </c>
      <c r="E54" s="51">
        <v>84</v>
      </c>
      <c r="F54" s="19">
        <v>17</v>
      </c>
      <c r="G54" s="19">
        <v>70</v>
      </c>
      <c r="H54" s="19">
        <v>151</v>
      </c>
      <c r="I54" s="51">
        <v>238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39</v>
      </c>
      <c r="D55" s="19">
        <v>323</v>
      </c>
      <c r="E55" s="51">
        <v>370</v>
      </c>
      <c r="F55" s="19">
        <v>26</v>
      </c>
      <c r="G55" s="19">
        <v>372</v>
      </c>
      <c r="H55" s="19">
        <v>2374</v>
      </c>
      <c r="I55" s="51">
        <v>2772</v>
      </c>
      <c r="J55" s="19"/>
      <c r="K55" s="19"/>
      <c r="L55" s="19"/>
      <c r="M55" s="20"/>
    </row>
    <row r="56" spans="1:13" x14ac:dyDescent="0.2">
      <c r="A56" s="7" t="s">
        <v>96</v>
      </c>
      <c r="B56" s="19">
        <v>6</v>
      </c>
      <c r="C56" s="19">
        <v>74</v>
      </c>
      <c r="D56" s="19">
        <v>745</v>
      </c>
      <c r="E56" s="51">
        <v>825</v>
      </c>
      <c r="F56" s="19">
        <v>19</v>
      </c>
      <c r="G56" s="19">
        <v>931</v>
      </c>
      <c r="H56" s="19">
        <v>6226</v>
      </c>
      <c r="I56" s="51">
        <v>7176</v>
      </c>
      <c r="J56" s="19"/>
      <c r="K56" s="19"/>
      <c r="L56" s="19"/>
      <c r="M56" s="20"/>
    </row>
    <row r="57" spans="1:13" x14ac:dyDescent="0.2">
      <c r="A57" s="7" t="s">
        <v>47</v>
      </c>
      <c r="B57" s="19">
        <v>18</v>
      </c>
      <c r="C57" s="19">
        <v>10</v>
      </c>
      <c r="D57" s="19">
        <v>54</v>
      </c>
      <c r="E57" s="51">
        <v>82</v>
      </c>
      <c r="F57" s="19">
        <v>47</v>
      </c>
      <c r="G57" s="19">
        <v>75</v>
      </c>
      <c r="H57" s="19">
        <v>118</v>
      </c>
      <c r="I57" s="51">
        <v>240</v>
      </c>
      <c r="J57" s="19"/>
      <c r="K57" s="19"/>
      <c r="L57" s="19"/>
      <c r="M57" s="20"/>
    </row>
    <row r="58" spans="1:13" x14ac:dyDescent="0.2">
      <c r="A58" s="7" t="s">
        <v>97</v>
      </c>
      <c r="B58" s="19">
        <v>8</v>
      </c>
      <c r="C58" s="19">
        <v>17</v>
      </c>
      <c r="D58" s="19">
        <v>84</v>
      </c>
      <c r="E58" s="51">
        <v>109</v>
      </c>
      <c r="F58" s="19">
        <v>26</v>
      </c>
      <c r="G58" s="19">
        <v>131</v>
      </c>
      <c r="H58" s="19">
        <v>795</v>
      </c>
      <c r="I58" s="51">
        <v>952</v>
      </c>
      <c r="J58" s="19"/>
      <c r="K58" s="19"/>
      <c r="L58" s="19"/>
      <c r="M58" s="20"/>
    </row>
    <row r="59" spans="1:13" x14ac:dyDescent="0.2">
      <c r="A59" s="7" t="s">
        <v>48</v>
      </c>
      <c r="B59" s="19">
        <v>5</v>
      </c>
      <c r="C59" s="19">
        <v>12</v>
      </c>
      <c r="D59" s="19">
        <v>123</v>
      </c>
      <c r="E59" s="51">
        <v>140</v>
      </c>
      <c r="F59" s="19">
        <v>15</v>
      </c>
      <c r="G59" s="19">
        <v>58</v>
      </c>
      <c r="H59" s="19">
        <v>842</v>
      </c>
      <c r="I59" s="51">
        <v>915</v>
      </c>
      <c r="J59" s="19"/>
      <c r="K59" s="19"/>
      <c r="L59" s="19"/>
      <c r="M59" s="20"/>
    </row>
    <row r="60" spans="1:13" x14ac:dyDescent="0.2">
      <c r="A60" s="7" t="s">
        <v>49</v>
      </c>
      <c r="B60" s="19">
        <v>8</v>
      </c>
      <c r="C60" s="19">
        <v>19</v>
      </c>
      <c r="D60" s="19">
        <v>112</v>
      </c>
      <c r="E60" s="51">
        <v>139</v>
      </c>
      <c r="F60" s="19">
        <v>23</v>
      </c>
      <c r="G60" s="19">
        <v>146</v>
      </c>
      <c r="H60" s="19">
        <v>589</v>
      </c>
      <c r="I60" s="51">
        <v>758</v>
      </c>
      <c r="J60" s="19"/>
      <c r="K60" s="19"/>
      <c r="L60" s="19"/>
      <c r="M60" s="20"/>
    </row>
    <row r="61" spans="1:13" x14ac:dyDescent="0.2">
      <c r="A61" s="7" t="s">
        <v>98</v>
      </c>
      <c r="B61" s="19">
        <v>29</v>
      </c>
      <c r="C61" s="19">
        <v>56</v>
      </c>
      <c r="D61" s="19">
        <v>148</v>
      </c>
      <c r="E61" s="51">
        <v>233</v>
      </c>
      <c r="F61" s="19">
        <v>89</v>
      </c>
      <c r="G61" s="19">
        <v>291</v>
      </c>
      <c r="H61" s="19">
        <v>507</v>
      </c>
      <c r="I61" s="51">
        <v>887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120</v>
      </c>
      <c r="C62" s="9">
        <v>225</v>
      </c>
      <c r="D62" s="9">
        <v>859</v>
      </c>
      <c r="E62" s="56">
        <v>1204</v>
      </c>
      <c r="F62" s="9">
        <v>311</v>
      </c>
      <c r="G62" s="9">
        <v>1382</v>
      </c>
      <c r="H62" s="9">
        <v>2446</v>
      </c>
      <c r="I62" s="56">
        <v>4139</v>
      </c>
      <c r="J62" s="9"/>
      <c r="K62" s="9"/>
      <c r="L62" s="9"/>
      <c r="M62" s="12"/>
    </row>
    <row r="63" spans="1:13" x14ac:dyDescent="0.2">
      <c r="A63" s="7" t="s">
        <v>50</v>
      </c>
      <c r="B63" s="19" t="s">
        <v>206</v>
      </c>
      <c r="C63" s="19" t="s">
        <v>206</v>
      </c>
      <c r="D63" s="19">
        <v>4</v>
      </c>
      <c r="E63" s="51">
        <v>7</v>
      </c>
      <c r="F63" s="19" t="s">
        <v>206</v>
      </c>
      <c r="G63" s="19" t="s">
        <v>206</v>
      </c>
      <c r="H63" s="19">
        <v>7</v>
      </c>
      <c r="I63" s="51">
        <v>15</v>
      </c>
      <c r="J63" s="19"/>
      <c r="K63" s="19"/>
      <c r="L63" s="19"/>
      <c r="M63" s="20"/>
    </row>
    <row r="64" spans="1:13" x14ac:dyDescent="0.2">
      <c r="A64" s="7" t="s">
        <v>51</v>
      </c>
      <c r="B64" s="19">
        <v>5</v>
      </c>
      <c r="C64" s="19">
        <v>5</v>
      </c>
      <c r="D64" s="19">
        <v>20</v>
      </c>
      <c r="E64" s="51">
        <v>30</v>
      </c>
      <c r="F64" s="19">
        <v>9</v>
      </c>
      <c r="G64" s="19">
        <v>5</v>
      </c>
      <c r="H64" s="19">
        <v>82</v>
      </c>
      <c r="I64" s="51">
        <v>96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 t="s">
        <v>206</v>
      </c>
      <c r="D65" s="19">
        <v>10</v>
      </c>
      <c r="E65" s="51">
        <v>16</v>
      </c>
      <c r="F65" s="19" t="s">
        <v>206</v>
      </c>
      <c r="G65" s="19" t="s">
        <v>206</v>
      </c>
      <c r="H65" s="19">
        <v>18</v>
      </c>
      <c r="I65" s="51">
        <v>27</v>
      </c>
      <c r="J65" s="19"/>
      <c r="K65" s="19"/>
      <c r="L65" s="19"/>
      <c r="M65" s="20"/>
    </row>
    <row r="66" spans="1:13" x14ac:dyDescent="0.2">
      <c r="A66" s="7" t="s">
        <v>53</v>
      </c>
      <c r="B66" s="19">
        <v>5</v>
      </c>
      <c r="C66" s="19" t="s">
        <v>206</v>
      </c>
      <c r="D66" s="19">
        <v>13</v>
      </c>
      <c r="E66" s="51">
        <v>19</v>
      </c>
      <c r="F66" s="19">
        <v>8</v>
      </c>
      <c r="G66" s="19" t="s">
        <v>206</v>
      </c>
      <c r="H66" s="19">
        <v>14</v>
      </c>
      <c r="I66" s="51">
        <v>23</v>
      </c>
      <c r="J66" s="19"/>
      <c r="K66" s="19"/>
      <c r="L66" s="19"/>
      <c r="M66" s="20"/>
    </row>
    <row r="67" spans="1:13" x14ac:dyDescent="0.2">
      <c r="A67" s="7" t="s">
        <v>54</v>
      </c>
      <c r="B67" s="19">
        <v>13</v>
      </c>
      <c r="C67" s="19">
        <v>24</v>
      </c>
      <c r="D67" s="19">
        <v>42</v>
      </c>
      <c r="E67" s="51">
        <v>79</v>
      </c>
      <c r="F67" s="19">
        <v>59</v>
      </c>
      <c r="G67" s="19">
        <v>85</v>
      </c>
      <c r="H67" s="19">
        <v>98</v>
      </c>
      <c r="I67" s="51">
        <v>242</v>
      </c>
      <c r="J67" s="19"/>
      <c r="K67" s="19"/>
      <c r="L67" s="19"/>
      <c r="M67" s="20"/>
    </row>
    <row r="68" spans="1:13" x14ac:dyDescent="0.2">
      <c r="A68" s="7" t="s">
        <v>55</v>
      </c>
      <c r="B68" s="19">
        <v>16</v>
      </c>
      <c r="C68" s="19">
        <v>29</v>
      </c>
      <c r="D68" s="19">
        <v>122</v>
      </c>
      <c r="E68" s="51">
        <v>167</v>
      </c>
      <c r="F68" s="19">
        <v>45</v>
      </c>
      <c r="G68" s="19">
        <v>155</v>
      </c>
      <c r="H68" s="19">
        <v>412</v>
      </c>
      <c r="I68" s="51">
        <v>612</v>
      </c>
      <c r="J68" s="19"/>
      <c r="K68" s="19"/>
      <c r="L68" s="19"/>
      <c r="M68" s="20"/>
    </row>
    <row r="69" spans="1:13" x14ac:dyDescent="0.2">
      <c r="A69" s="7" t="s">
        <v>56</v>
      </c>
      <c r="B69" s="19">
        <v>4</v>
      </c>
      <c r="C69" s="19">
        <v>13</v>
      </c>
      <c r="D69" s="19">
        <v>23</v>
      </c>
      <c r="E69" s="51">
        <v>40</v>
      </c>
      <c r="F69" s="19">
        <v>13</v>
      </c>
      <c r="G69" s="19">
        <v>56</v>
      </c>
      <c r="H69" s="19">
        <v>45</v>
      </c>
      <c r="I69" s="51">
        <v>114</v>
      </c>
      <c r="J69" s="19"/>
      <c r="K69" s="19"/>
      <c r="L69" s="19"/>
      <c r="M69" s="20"/>
    </row>
    <row r="70" spans="1:13" x14ac:dyDescent="0.2">
      <c r="A70" s="7" t="s">
        <v>57</v>
      </c>
      <c r="B70" s="19">
        <v>8</v>
      </c>
      <c r="C70" s="19">
        <v>6</v>
      </c>
      <c r="D70" s="19">
        <v>39</v>
      </c>
      <c r="E70" s="51">
        <v>53</v>
      </c>
      <c r="F70" s="19">
        <v>24</v>
      </c>
      <c r="G70" s="19">
        <v>57</v>
      </c>
      <c r="H70" s="19">
        <v>152</v>
      </c>
      <c r="I70" s="51">
        <v>233</v>
      </c>
      <c r="J70" s="19"/>
      <c r="K70" s="19"/>
      <c r="L70" s="19"/>
      <c r="M70" s="20"/>
    </row>
    <row r="71" spans="1:13" x14ac:dyDescent="0.2">
      <c r="A71" s="7" t="s">
        <v>58</v>
      </c>
      <c r="B71" s="19">
        <v>16</v>
      </c>
      <c r="C71" s="19">
        <v>52</v>
      </c>
      <c r="D71" s="19">
        <v>217</v>
      </c>
      <c r="E71" s="51">
        <v>285</v>
      </c>
      <c r="F71" s="19">
        <v>33</v>
      </c>
      <c r="G71" s="19">
        <v>372</v>
      </c>
      <c r="H71" s="19">
        <v>648</v>
      </c>
      <c r="I71" s="51">
        <v>1053</v>
      </c>
      <c r="J71" s="19"/>
      <c r="K71" s="19"/>
      <c r="L71" s="19"/>
      <c r="M71" s="20"/>
    </row>
    <row r="72" spans="1:13" x14ac:dyDescent="0.2">
      <c r="A72" s="7" t="s">
        <v>99</v>
      </c>
      <c r="B72" s="19">
        <v>22</v>
      </c>
      <c r="C72" s="19">
        <v>47</v>
      </c>
      <c r="D72" s="19">
        <v>279</v>
      </c>
      <c r="E72" s="51">
        <v>348</v>
      </c>
      <c r="F72" s="19">
        <v>51</v>
      </c>
      <c r="G72" s="19">
        <v>237</v>
      </c>
      <c r="H72" s="19">
        <v>800</v>
      </c>
      <c r="I72" s="51">
        <v>1088</v>
      </c>
      <c r="J72" s="19"/>
      <c r="K72" s="19"/>
      <c r="L72" s="19"/>
      <c r="M72" s="20"/>
    </row>
    <row r="73" spans="1:13" x14ac:dyDescent="0.2">
      <c r="A73" s="7" t="s">
        <v>59</v>
      </c>
      <c r="B73" s="19">
        <v>12</v>
      </c>
      <c r="C73" s="19">
        <v>37</v>
      </c>
      <c r="D73" s="19">
        <v>75</v>
      </c>
      <c r="E73" s="51">
        <v>124</v>
      </c>
      <c r="F73" s="19">
        <v>25</v>
      </c>
      <c r="G73" s="19">
        <v>360</v>
      </c>
      <c r="H73" s="19">
        <v>138</v>
      </c>
      <c r="I73" s="51">
        <v>523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14</v>
      </c>
      <c r="C74" s="19">
        <v>7</v>
      </c>
      <c r="D74" s="19">
        <v>15</v>
      </c>
      <c r="E74" s="51">
        <v>36</v>
      </c>
      <c r="F74" s="19">
        <v>32</v>
      </c>
      <c r="G74" s="19">
        <v>49</v>
      </c>
      <c r="H74" s="19">
        <v>32</v>
      </c>
      <c r="I74" s="51">
        <v>113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136</v>
      </c>
      <c r="C75" s="9">
        <v>461</v>
      </c>
      <c r="D75" s="9">
        <v>3951</v>
      </c>
      <c r="E75" s="56">
        <v>4548</v>
      </c>
      <c r="F75" s="9">
        <v>388</v>
      </c>
      <c r="G75" s="9">
        <v>4594</v>
      </c>
      <c r="H75" s="9">
        <v>32226</v>
      </c>
      <c r="I75" s="56">
        <v>37208</v>
      </c>
      <c r="J75" s="9"/>
      <c r="K75" s="9"/>
      <c r="L75" s="9"/>
      <c r="M75" s="12"/>
    </row>
    <row r="76" spans="1:13" x14ac:dyDescent="0.2">
      <c r="A76" s="7" t="s">
        <v>67</v>
      </c>
      <c r="B76" s="19">
        <v>38</v>
      </c>
      <c r="C76" s="19">
        <v>373</v>
      </c>
      <c r="D76" s="19">
        <v>3426</v>
      </c>
      <c r="E76" s="51">
        <v>3837</v>
      </c>
      <c r="F76" s="19">
        <v>146</v>
      </c>
      <c r="G76" s="19">
        <v>4050</v>
      </c>
      <c r="H76" s="19">
        <v>28980</v>
      </c>
      <c r="I76" s="51">
        <v>33176</v>
      </c>
      <c r="J76" s="19"/>
      <c r="K76" s="19"/>
      <c r="L76" s="19"/>
      <c r="M76" s="20"/>
    </row>
    <row r="77" spans="1:13" x14ac:dyDescent="0.2">
      <c r="A77" s="7" t="s">
        <v>68</v>
      </c>
      <c r="B77" s="19">
        <v>39</v>
      </c>
      <c r="C77" s="19">
        <v>28</v>
      </c>
      <c r="D77" s="19">
        <v>130</v>
      </c>
      <c r="E77" s="51">
        <v>197</v>
      </c>
      <c r="F77" s="19">
        <v>98</v>
      </c>
      <c r="G77" s="19">
        <v>215</v>
      </c>
      <c r="H77" s="19">
        <v>628</v>
      </c>
      <c r="I77" s="51">
        <v>941</v>
      </c>
      <c r="J77" s="19"/>
      <c r="K77" s="19"/>
      <c r="L77" s="19"/>
      <c r="M77" s="20"/>
    </row>
    <row r="78" spans="1:13" x14ac:dyDescent="0.2">
      <c r="A78" s="7" t="s">
        <v>69</v>
      </c>
      <c r="B78" s="19">
        <v>49</v>
      </c>
      <c r="C78" s="19">
        <v>54</v>
      </c>
      <c r="D78" s="19">
        <v>369</v>
      </c>
      <c r="E78" s="51">
        <v>472</v>
      </c>
      <c r="F78" s="19">
        <v>122</v>
      </c>
      <c r="G78" s="19">
        <v>314</v>
      </c>
      <c r="H78" s="19">
        <v>2520</v>
      </c>
      <c r="I78" s="51">
        <v>2956</v>
      </c>
      <c r="J78" s="19"/>
      <c r="K78" s="19"/>
      <c r="L78" s="19"/>
      <c r="M78" s="20"/>
    </row>
    <row r="79" spans="1:13" x14ac:dyDescent="0.2">
      <c r="A79" s="7" t="s">
        <v>70</v>
      </c>
      <c r="B79" s="19">
        <v>10</v>
      </c>
      <c r="C79" s="19">
        <v>6</v>
      </c>
      <c r="D79" s="19">
        <v>26</v>
      </c>
      <c r="E79" s="51">
        <v>42</v>
      </c>
      <c r="F79" s="19">
        <v>22</v>
      </c>
      <c r="G79" s="19">
        <v>15</v>
      </c>
      <c r="H79" s="19">
        <v>98</v>
      </c>
      <c r="I79" s="51">
        <v>135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421</v>
      </c>
      <c r="C80" s="9">
        <v>431</v>
      </c>
      <c r="D80" s="9">
        <v>1823</v>
      </c>
      <c r="E80" s="56">
        <v>2675</v>
      </c>
      <c r="F80" s="9">
        <v>1097</v>
      </c>
      <c r="G80" s="9">
        <v>3509</v>
      </c>
      <c r="H80" s="9">
        <v>11865</v>
      </c>
      <c r="I80" s="56">
        <v>16471</v>
      </c>
      <c r="J80" s="9"/>
      <c r="K80" s="9"/>
      <c r="L80" s="9"/>
      <c r="M80" s="12"/>
    </row>
    <row r="81" spans="1:13" x14ac:dyDescent="0.2">
      <c r="A81" s="7" t="s">
        <v>61</v>
      </c>
      <c r="B81" s="19">
        <v>70</v>
      </c>
      <c r="C81" s="19">
        <v>144</v>
      </c>
      <c r="D81" s="19">
        <v>921</v>
      </c>
      <c r="E81" s="51">
        <v>1135</v>
      </c>
      <c r="F81" s="19">
        <v>186</v>
      </c>
      <c r="G81" s="19">
        <v>1062</v>
      </c>
      <c r="H81" s="19">
        <v>7715</v>
      </c>
      <c r="I81" s="51">
        <v>8963</v>
      </c>
      <c r="J81" s="19"/>
      <c r="K81" s="19"/>
      <c r="L81" s="19"/>
      <c r="M81" s="20"/>
    </row>
    <row r="82" spans="1:13" x14ac:dyDescent="0.2">
      <c r="A82" s="7" t="s">
        <v>62</v>
      </c>
      <c r="B82" s="19">
        <v>19</v>
      </c>
      <c r="C82" s="19">
        <v>15</v>
      </c>
      <c r="D82" s="19">
        <v>29</v>
      </c>
      <c r="E82" s="51">
        <v>63</v>
      </c>
      <c r="F82" s="19">
        <v>56</v>
      </c>
      <c r="G82" s="19">
        <v>64</v>
      </c>
      <c r="H82" s="19">
        <v>97</v>
      </c>
      <c r="I82" s="51">
        <v>217</v>
      </c>
      <c r="J82" s="19"/>
      <c r="K82" s="19"/>
      <c r="L82" s="19"/>
      <c r="M82" s="20"/>
    </row>
    <row r="83" spans="1:13" x14ac:dyDescent="0.2">
      <c r="A83" s="7" t="s">
        <v>63</v>
      </c>
      <c r="B83" s="19">
        <v>19</v>
      </c>
      <c r="C83" s="19">
        <v>7</v>
      </c>
      <c r="D83" s="19">
        <v>10</v>
      </c>
      <c r="E83" s="51">
        <v>36</v>
      </c>
      <c r="F83" s="19">
        <v>56</v>
      </c>
      <c r="G83" s="19">
        <v>10</v>
      </c>
      <c r="H83" s="19">
        <v>19</v>
      </c>
      <c r="I83" s="51">
        <v>85</v>
      </c>
      <c r="J83" s="19"/>
      <c r="K83" s="19"/>
      <c r="L83" s="19"/>
      <c r="M83" s="20"/>
    </row>
    <row r="84" spans="1:13" x14ac:dyDescent="0.2">
      <c r="A84" s="7" t="s">
        <v>64</v>
      </c>
      <c r="B84" s="19">
        <v>23</v>
      </c>
      <c r="C84" s="19">
        <v>33</v>
      </c>
      <c r="D84" s="19">
        <v>46</v>
      </c>
      <c r="E84" s="51">
        <v>102</v>
      </c>
      <c r="F84" s="19">
        <v>64</v>
      </c>
      <c r="G84" s="19">
        <v>157</v>
      </c>
      <c r="H84" s="19">
        <v>166</v>
      </c>
      <c r="I84" s="51">
        <v>387</v>
      </c>
      <c r="J84" s="19"/>
      <c r="K84" s="19"/>
      <c r="L84" s="19"/>
      <c r="M84" s="20"/>
    </row>
    <row r="85" spans="1:13" x14ac:dyDescent="0.2">
      <c r="A85" s="7" t="s">
        <v>101</v>
      </c>
      <c r="B85" s="19">
        <v>75</v>
      </c>
      <c r="C85" s="19">
        <v>88</v>
      </c>
      <c r="D85" s="19">
        <v>347</v>
      </c>
      <c r="E85" s="51">
        <v>510</v>
      </c>
      <c r="F85" s="19">
        <v>188</v>
      </c>
      <c r="G85" s="19">
        <v>560</v>
      </c>
      <c r="H85" s="19">
        <v>1589</v>
      </c>
      <c r="I85" s="51">
        <v>2337</v>
      </c>
      <c r="J85" s="19"/>
      <c r="K85" s="19"/>
      <c r="L85" s="19"/>
      <c r="M85" s="20"/>
    </row>
    <row r="86" spans="1:13" x14ac:dyDescent="0.2">
      <c r="A86" s="7" t="s">
        <v>90</v>
      </c>
      <c r="B86" s="19">
        <v>11</v>
      </c>
      <c r="C86" s="19">
        <v>5</v>
      </c>
      <c r="D86" s="19">
        <v>17</v>
      </c>
      <c r="E86" s="51">
        <v>33</v>
      </c>
      <c r="F86" s="19">
        <v>18</v>
      </c>
      <c r="G86" s="19">
        <v>15</v>
      </c>
      <c r="H86" s="19">
        <v>66</v>
      </c>
      <c r="I86" s="51">
        <v>99</v>
      </c>
      <c r="J86" s="19"/>
      <c r="K86" s="19"/>
      <c r="L86" s="19"/>
      <c r="M86" s="20"/>
    </row>
    <row r="87" spans="1:13" x14ac:dyDescent="0.2">
      <c r="A87" s="7" t="s">
        <v>65</v>
      </c>
      <c r="B87" s="19">
        <v>14</v>
      </c>
      <c r="C87" s="19">
        <v>24</v>
      </c>
      <c r="D87" s="19">
        <v>76</v>
      </c>
      <c r="E87" s="51">
        <v>114</v>
      </c>
      <c r="F87" s="19">
        <v>50</v>
      </c>
      <c r="G87" s="19">
        <v>222</v>
      </c>
      <c r="H87" s="19">
        <v>320</v>
      </c>
      <c r="I87" s="51">
        <v>592</v>
      </c>
      <c r="J87" s="19"/>
      <c r="K87" s="19"/>
      <c r="L87" s="19"/>
      <c r="M87" s="20"/>
    </row>
    <row r="88" spans="1:13" x14ac:dyDescent="0.2">
      <c r="A88" s="7" t="s">
        <v>66</v>
      </c>
      <c r="B88" s="19">
        <v>72</v>
      </c>
      <c r="C88" s="19">
        <v>30</v>
      </c>
      <c r="D88" s="19">
        <v>74</v>
      </c>
      <c r="E88" s="51">
        <v>176</v>
      </c>
      <c r="F88" s="19">
        <v>165</v>
      </c>
      <c r="G88" s="19">
        <v>107</v>
      </c>
      <c r="H88" s="19">
        <v>186</v>
      </c>
      <c r="I88" s="51">
        <v>458</v>
      </c>
      <c r="J88" s="19"/>
      <c r="K88" s="19"/>
      <c r="L88" s="19"/>
      <c r="M88" s="20"/>
    </row>
    <row r="89" spans="1:13" x14ac:dyDescent="0.2">
      <c r="A89" s="7" t="s">
        <v>79</v>
      </c>
      <c r="B89" s="19">
        <v>45</v>
      </c>
      <c r="C89" s="19">
        <v>23</v>
      </c>
      <c r="D89" s="19">
        <v>112</v>
      </c>
      <c r="E89" s="51">
        <v>180</v>
      </c>
      <c r="F89" s="19">
        <v>129</v>
      </c>
      <c r="G89" s="19">
        <v>756</v>
      </c>
      <c r="H89" s="19">
        <v>419</v>
      </c>
      <c r="I89" s="51">
        <v>1304</v>
      </c>
      <c r="J89" s="19"/>
      <c r="K89" s="19"/>
      <c r="L89" s="19"/>
      <c r="M89" s="20"/>
    </row>
    <row r="90" spans="1:13" x14ac:dyDescent="0.2">
      <c r="A90" s="7" t="s">
        <v>80</v>
      </c>
      <c r="B90" s="19">
        <v>42</v>
      </c>
      <c r="C90" s="19">
        <v>41</v>
      </c>
      <c r="D90" s="19">
        <v>142</v>
      </c>
      <c r="E90" s="51">
        <v>225</v>
      </c>
      <c r="F90" s="19">
        <v>100</v>
      </c>
      <c r="G90" s="19">
        <v>343</v>
      </c>
      <c r="H90" s="19">
        <v>1059</v>
      </c>
      <c r="I90" s="51">
        <v>1502</v>
      </c>
      <c r="J90" s="19"/>
      <c r="K90" s="19"/>
      <c r="L90" s="19"/>
      <c r="M90" s="20"/>
    </row>
    <row r="91" spans="1:13" x14ac:dyDescent="0.2">
      <c r="A91" s="7" t="s">
        <v>81</v>
      </c>
      <c r="B91" s="19">
        <v>31</v>
      </c>
      <c r="C91" s="19">
        <v>21</v>
      </c>
      <c r="D91" s="19">
        <v>49</v>
      </c>
      <c r="E91" s="51">
        <v>101</v>
      </c>
      <c r="F91" s="19">
        <v>85</v>
      </c>
      <c r="G91" s="19">
        <v>213</v>
      </c>
      <c r="H91" s="19">
        <v>229</v>
      </c>
      <c r="I91" s="51">
        <v>527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538</v>
      </c>
      <c r="C92" s="9">
        <v>324</v>
      </c>
      <c r="D92" s="9">
        <v>1419</v>
      </c>
      <c r="E92" s="56">
        <v>2281</v>
      </c>
      <c r="F92" s="9">
        <v>1386</v>
      </c>
      <c r="G92" s="9">
        <v>2300</v>
      </c>
      <c r="H92" s="9">
        <v>7994</v>
      </c>
      <c r="I92" s="56">
        <v>11680</v>
      </c>
      <c r="J92" s="9"/>
      <c r="K92" s="9"/>
      <c r="L92" s="9"/>
      <c r="M92" s="12"/>
    </row>
    <row r="93" spans="1:13" x14ac:dyDescent="0.2">
      <c r="A93" s="7" t="s">
        <v>6</v>
      </c>
      <c r="B93" s="19">
        <v>11</v>
      </c>
      <c r="C93" s="19" t="s">
        <v>206</v>
      </c>
      <c r="D93" s="19">
        <v>28</v>
      </c>
      <c r="E93" s="51">
        <v>41</v>
      </c>
      <c r="F93" s="19">
        <v>29</v>
      </c>
      <c r="G93" s="19" t="s">
        <v>206</v>
      </c>
      <c r="H93" s="19">
        <v>153</v>
      </c>
      <c r="I93" s="51">
        <v>241</v>
      </c>
      <c r="J93" s="19"/>
      <c r="K93" s="19"/>
      <c r="L93" s="19"/>
      <c r="M93" s="20"/>
    </row>
    <row r="94" spans="1:13" x14ac:dyDescent="0.2">
      <c r="A94" s="7" t="s">
        <v>7</v>
      </c>
      <c r="B94" s="19">
        <v>11</v>
      </c>
      <c r="C94" s="19">
        <v>30</v>
      </c>
      <c r="D94" s="19">
        <v>139</v>
      </c>
      <c r="E94" s="51">
        <v>180</v>
      </c>
      <c r="F94" s="19">
        <v>24</v>
      </c>
      <c r="G94" s="19">
        <v>124</v>
      </c>
      <c r="H94" s="19">
        <v>1296</v>
      </c>
      <c r="I94" s="51">
        <v>1444</v>
      </c>
      <c r="J94" s="19"/>
      <c r="K94" s="19"/>
      <c r="L94" s="19"/>
      <c r="M94" s="20"/>
    </row>
    <row r="95" spans="1:13" x14ac:dyDescent="0.2">
      <c r="A95" s="7" t="s">
        <v>8</v>
      </c>
      <c r="B95" s="19">
        <v>4</v>
      </c>
      <c r="C95" s="19">
        <v>7</v>
      </c>
      <c r="D95" s="19">
        <v>33</v>
      </c>
      <c r="E95" s="51">
        <v>44</v>
      </c>
      <c r="F95" s="19">
        <v>12</v>
      </c>
      <c r="G95" s="19">
        <v>21</v>
      </c>
      <c r="H95" s="19">
        <v>76</v>
      </c>
      <c r="I95" s="51">
        <v>109</v>
      </c>
      <c r="J95" s="19"/>
      <c r="K95" s="19"/>
      <c r="L95" s="19"/>
      <c r="M95" s="20"/>
    </row>
    <row r="96" spans="1:13" x14ac:dyDescent="0.2">
      <c r="A96" s="7" t="s">
        <v>9</v>
      </c>
      <c r="B96" s="19">
        <v>5</v>
      </c>
      <c r="C96" s="19">
        <v>17</v>
      </c>
      <c r="D96" s="19">
        <v>58</v>
      </c>
      <c r="E96" s="51">
        <v>80</v>
      </c>
      <c r="F96" s="19">
        <v>13</v>
      </c>
      <c r="G96" s="19">
        <v>58</v>
      </c>
      <c r="H96" s="19">
        <v>228</v>
      </c>
      <c r="I96" s="51">
        <v>299</v>
      </c>
      <c r="J96" s="19"/>
      <c r="K96" s="19"/>
      <c r="L96" s="19"/>
      <c r="M96" s="20"/>
    </row>
    <row r="97" spans="1:13" x14ac:dyDescent="0.2">
      <c r="A97" s="7" t="s">
        <v>10</v>
      </c>
      <c r="B97" s="19">
        <v>29</v>
      </c>
      <c r="C97" s="19">
        <v>19</v>
      </c>
      <c r="D97" s="19">
        <v>68</v>
      </c>
      <c r="E97" s="51">
        <v>116</v>
      </c>
      <c r="F97" s="19">
        <v>72</v>
      </c>
      <c r="G97" s="19">
        <v>192</v>
      </c>
      <c r="H97" s="19">
        <v>430</v>
      </c>
      <c r="I97" s="51">
        <v>694</v>
      </c>
      <c r="J97" s="19"/>
      <c r="K97" s="19"/>
      <c r="L97" s="19"/>
      <c r="M97" s="20"/>
    </row>
    <row r="98" spans="1:13" x14ac:dyDescent="0.2">
      <c r="A98" s="7" t="s">
        <v>11</v>
      </c>
      <c r="B98" s="19">
        <v>104</v>
      </c>
      <c r="C98" s="19">
        <v>34</v>
      </c>
      <c r="D98" s="19">
        <v>102</v>
      </c>
      <c r="E98" s="51">
        <v>240</v>
      </c>
      <c r="F98" s="19">
        <v>253</v>
      </c>
      <c r="G98" s="19">
        <v>161</v>
      </c>
      <c r="H98" s="19">
        <v>418</v>
      </c>
      <c r="I98" s="51">
        <v>832</v>
      </c>
      <c r="J98" s="19"/>
      <c r="K98" s="19"/>
      <c r="L98" s="19"/>
      <c r="M98" s="20"/>
    </row>
    <row r="99" spans="1:13" x14ac:dyDescent="0.2">
      <c r="A99" s="7" t="s">
        <v>12</v>
      </c>
      <c r="B99" s="19">
        <v>79</v>
      </c>
      <c r="C99" s="19">
        <v>65</v>
      </c>
      <c r="D99" s="19">
        <v>347</v>
      </c>
      <c r="E99" s="51">
        <v>491</v>
      </c>
      <c r="F99" s="19">
        <v>206</v>
      </c>
      <c r="G99" s="19">
        <v>578</v>
      </c>
      <c r="H99" s="19">
        <v>2449</v>
      </c>
      <c r="I99" s="51">
        <v>3233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72</v>
      </c>
      <c r="C100" s="19">
        <v>14</v>
      </c>
      <c r="D100" s="19">
        <v>65</v>
      </c>
      <c r="E100" s="51">
        <v>151</v>
      </c>
      <c r="F100" s="19">
        <v>188</v>
      </c>
      <c r="G100" s="19">
        <v>61</v>
      </c>
      <c r="H100" s="19">
        <v>189</v>
      </c>
      <c r="I100" s="51">
        <v>438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52</v>
      </c>
      <c r="C101" s="19">
        <v>28</v>
      </c>
      <c r="D101" s="19">
        <v>113</v>
      </c>
      <c r="E101" s="51">
        <v>193</v>
      </c>
      <c r="F101" s="19">
        <v>151</v>
      </c>
      <c r="G101" s="19">
        <v>146</v>
      </c>
      <c r="H101" s="19">
        <v>442</v>
      </c>
      <c r="I101" s="51">
        <v>739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33</v>
      </c>
      <c r="C102" s="19">
        <v>29</v>
      </c>
      <c r="D102" s="19">
        <v>131</v>
      </c>
      <c r="E102" s="51">
        <v>193</v>
      </c>
      <c r="F102" s="19">
        <v>81</v>
      </c>
      <c r="G102" s="19">
        <v>300</v>
      </c>
      <c r="H102" s="19">
        <v>766</v>
      </c>
      <c r="I102" s="51">
        <v>1147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19</v>
      </c>
      <c r="C103" s="19">
        <v>6</v>
      </c>
      <c r="D103" s="19">
        <v>24</v>
      </c>
      <c r="E103" s="51">
        <v>49</v>
      </c>
      <c r="F103" s="19">
        <v>54</v>
      </c>
      <c r="G103" s="19">
        <v>27</v>
      </c>
      <c r="H103" s="19">
        <v>82</v>
      </c>
      <c r="I103" s="51">
        <v>163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36</v>
      </c>
      <c r="C104" s="19">
        <v>17</v>
      </c>
      <c r="D104" s="19">
        <v>51</v>
      </c>
      <c r="E104" s="51">
        <v>104</v>
      </c>
      <c r="F104" s="19">
        <v>102</v>
      </c>
      <c r="G104" s="19">
        <v>157</v>
      </c>
      <c r="H104" s="19">
        <v>198</v>
      </c>
      <c r="I104" s="51">
        <v>457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18</v>
      </c>
      <c r="C105" s="19">
        <v>22</v>
      </c>
      <c r="D105" s="19">
        <v>101</v>
      </c>
      <c r="E105" s="51">
        <v>141</v>
      </c>
      <c r="F105" s="19">
        <v>42</v>
      </c>
      <c r="G105" s="19">
        <v>163</v>
      </c>
      <c r="H105" s="19">
        <v>476</v>
      </c>
      <c r="I105" s="51">
        <v>681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23</v>
      </c>
      <c r="C106" s="19">
        <v>24</v>
      </c>
      <c r="D106" s="19">
        <v>67</v>
      </c>
      <c r="E106" s="51">
        <v>114</v>
      </c>
      <c r="F106" s="19">
        <v>67</v>
      </c>
      <c r="G106" s="19">
        <v>117</v>
      </c>
      <c r="H106" s="19">
        <v>402</v>
      </c>
      <c r="I106" s="51">
        <v>586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42</v>
      </c>
      <c r="C107" s="19">
        <v>10</v>
      </c>
      <c r="D107" s="19">
        <v>92</v>
      </c>
      <c r="E107" s="51">
        <v>144</v>
      </c>
      <c r="F107" s="19">
        <v>92</v>
      </c>
      <c r="G107" s="19">
        <v>136</v>
      </c>
      <c r="H107" s="19">
        <v>389</v>
      </c>
      <c r="I107" s="51">
        <v>617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301</v>
      </c>
      <c r="C108" s="9">
        <v>208</v>
      </c>
      <c r="D108" s="9">
        <v>906</v>
      </c>
      <c r="E108" s="56">
        <v>1415</v>
      </c>
      <c r="F108" s="9">
        <v>838</v>
      </c>
      <c r="G108" s="9">
        <v>1391</v>
      </c>
      <c r="H108" s="9">
        <v>5128</v>
      </c>
      <c r="I108" s="56">
        <v>7357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 t="s">
        <v>206</v>
      </c>
      <c r="D109" s="19">
        <v>22</v>
      </c>
      <c r="E109" s="51">
        <v>27</v>
      </c>
      <c r="F109" s="19">
        <v>13</v>
      </c>
      <c r="G109" s="19" t="s">
        <v>206</v>
      </c>
      <c r="H109" s="19">
        <v>169</v>
      </c>
      <c r="I109" s="51">
        <v>183</v>
      </c>
      <c r="J109" s="19"/>
      <c r="K109" s="19"/>
      <c r="L109" s="19"/>
      <c r="M109" s="20"/>
    </row>
    <row r="110" spans="1:13" x14ac:dyDescent="0.2">
      <c r="A110" s="7" t="s">
        <v>14</v>
      </c>
      <c r="B110" s="19">
        <v>5</v>
      </c>
      <c r="C110" s="19">
        <v>6</v>
      </c>
      <c r="D110" s="19">
        <v>16</v>
      </c>
      <c r="E110" s="51">
        <v>27</v>
      </c>
      <c r="F110" s="19">
        <v>13</v>
      </c>
      <c r="G110" s="19">
        <v>31</v>
      </c>
      <c r="H110" s="19">
        <v>449</v>
      </c>
      <c r="I110" s="51">
        <v>493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11</v>
      </c>
      <c r="C111" s="19">
        <v>5</v>
      </c>
      <c r="D111" s="19">
        <v>52</v>
      </c>
      <c r="E111" s="51">
        <v>68</v>
      </c>
      <c r="F111" s="19">
        <v>28</v>
      </c>
      <c r="G111" s="19">
        <v>46</v>
      </c>
      <c r="H111" s="19">
        <v>342</v>
      </c>
      <c r="I111" s="51">
        <v>416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5</v>
      </c>
      <c r="C112" s="19">
        <v>25</v>
      </c>
      <c r="D112" s="19">
        <v>48</v>
      </c>
      <c r="E112" s="51">
        <v>78</v>
      </c>
      <c r="F112" s="19">
        <v>12</v>
      </c>
      <c r="G112" s="19">
        <v>198</v>
      </c>
      <c r="H112" s="19">
        <v>134</v>
      </c>
      <c r="I112" s="51">
        <v>344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40</v>
      </c>
      <c r="C113" s="19">
        <v>40</v>
      </c>
      <c r="D113" s="19">
        <v>103</v>
      </c>
      <c r="E113" s="51">
        <v>183</v>
      </c>
      <c r="F113" s="19">
        <v>111</v>
      </c>
      <c r="G113" s="19">
        <v>272</v>
      </c>
      <c r="H113" s="19">
        <v>881</v>
      </c>
      <c r="I113" s="51">
        <v>1264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15</v>
      </c>
      <c r="C114" s="19">
        <v>4</v>
      </c>
      <c r="D114" s="19">
        <v>14</v>
      </c>
      <c r="E114" s="51">
        <v>33</v>
      </c>
      <c r="F114" s="19">
        <v>41</v>
      </c>
      <c r="G114" s="19">
        <v>5</v>
      </c>
      <c r="H114" s="19">
        <v>30</v>
      </c>
      <c r="I114" s="51">
        <v>76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10</v>
      </c>
      <c r="C115" s="19" t="s">
        <v>206</v>
      </c>
      <c r="D115" s="19">
        <v>23</v>
      </c>
      <c r="E115" s="51">
        <v>36</v>
      </c>
      <c r="F115" s="19">
        <v>27</v>
      </c>
      <c r="G115" s="19" t="s">
        <v>206</v>
      </c>
      <c r="H115" s="19">
        <v>49</v>
      </c>
      <c r="I115" s="51">
        <v>81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12</v>
      </c>
      <c r="C116" s="19">
        <v>43</v>
      </c>
      <c r="D116" s="19">
        <v>293</v>
      </c>
      <c r="E116" s="51">
        <v>348</v>
      </c>
      <c r="F116" s="19">
        <v>24</v>
      </c>
      <c r="G116" s="19">
        <v>473</v>
      </c>
      <c r="H116" s="19">
        <v>1815</v>
      </c>
      <c r="I116" s="51">
        <v>2312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15</v>
      </c>
      <c r="C117" s="19">
        <v>0</v>
      </c>
      <c r="D117" s="19">
        <v>10</v>
      </c>
      <c r="E117" s="51">
        <v>25</v>
      </c>
      <c r="F117" s="19">
        <v>36</v>
      </c>
      <c r="G117" s="19">
        <v>0</v>
      </c>
      <c r="H117" s="19">
        <v>22</v>
      </c>
      <c r="I117" s="51">
        <v>58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10</v>
      </c>
      <c r="C118" s="19">
        <v>0</v>
      </c>
      <c r="D118" s="19">
        <v>12</v>
      </c>
      <c r="E118" s="51">
        <v>22</v>
      </c>
      <c r="F118" s="19">
        <v>28</v>
      </c>
      <c r="G118" s="19">
        <v>0</v>
      </c>
      <c r="H118" s="19">
        <v>48</v>
      </c>
      <c r="I118" s="51">
        <v>76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49</v>
      </c>
      <c r="C119" s="19">
        <v>26</v>
      </c>
      <c r="D119" s="19">
        <v>110</v>
      </c>
      <c r="E119" s="51">
        <v>185</v>
      </c>
      <c r="F119" s="19">
        <v>152</v>
      </c>
      <c r="G119" s="19">
        <v>60</v>
      </c>
      <c r="H119" s="19">
        <v>347</v>
      </c>
      <c r="I119" s="51">
        <v>559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13</v>
      </c>
      <c r="C120" s="19" t="s">
        <v>206</v>
      </c>
      <c r="D120" s="19">
        <v>17</v>
      </c>
      <c r="E120" s="51">
        <v>31</v>
      </c>
      <c r="F120" s="19">
        <v>42</v>
      </c>
      <c r="G120" s="19" t="s">
        <v>206</v>
      </c>
      <c r="H120" s="19">
        <v>54</v>
      </c>
      <c r="I120" s="51">
        <v>107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8</v>
      </c>
      <c r="C121" s="19">
        <v>4</v>
      </c>
      <c r="D121" s="19">
        <v>14</v>
      </c>
      <c r="E121" s="51">
        <v>26</v>
      </c>
      <c r="F121" s="19">
        <v>30</v>
      </c>
      <c r="G121" s="19">
        <v>25</v>
      </c>
      <c r="H121" s="19">
        <v>30</v>
      </c>
      <c r="I121" s="51">
        <v>85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12</v>
      </c>
      <c r="C122" s="19">
        <v>19</v>
      </c>
      <c r="D122" s="19">
        <v>58</v>
      </c>
      <c r="E122" s="51">
        <v>89</v>
      </c>
      <c r="F122" s="19">
        <v>37</v>
      </c>
      <c r="G122" s="19">
        <v>94</v>
      </c>
      <c r="H122" s="19">
        <v>339</v>
      </c>
      <c r="I122" s="51">
        <v>470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>
        <v>0</v>
      </c>
      <c r="D123" s="19">
        <v>6</v>
      </c>
      <c r="E123" s="51">
        <v>9</v>
      </c>
      <c r="F123" s="19" t="s">
        <v>206</v>
      </c>
      <c r="G123" s="19">
        <v>0</v>
      </c>
      <c r="H123" s="19">
        <v>18</v>
      </c>
      <c r="I123" s="51">
        <v>24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10</v>
      </c>
      <c r="C124" s="19">
        <v>10</v>
      </c>
      <c r="D124" s="19">
        <v>26</v>
      </c>
      <c r="E124" s="51">
        <v>46</v>
      </c>
      <c r="F124" s="19">
        <v>29</v>
      </c>
      <c r="G124" s="19">
        <v>96</v>
      </c>
      <c r="H124" s="19">
        <v>60</v>
      </c>
      <c r="I124" s="51">
        <v>185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5</v>
      </c>
      <c r="E125" s="51">
        <v>10</v>
      </c>
      <c r="F125" s="19" t="s">
        <v>206</v>
      </c>
      <c r="G125" s="19" t="s">
        <v>206</v>
      </c>
      <c r="H125" s="19">
        <v>16</v>
      </c>
      <c r="I125" s="51">
        <v>40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42</v>
      </c>
      <c r="C126" s="19">
        <v>15</v>
      </c>
      <c r="D126" s="19">
        <v>46</v>
      </c>
      <c r="E126" s="51">
        <v>103</v>
      </c>
      <c r="F126" s="19">
        <v>99</v>
      </c>
      <c r="G126" s="19">
        <v>48</v>
      </c>
      <c r="H126" s="19">
        <v>183</v>
      </c>
      <c r="I126" s="51">
        <v>330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35</v>
      </c>
      <c r="C127" s="19" t="s">
        <v>206</v>
      </c>
      <c r="D127" s="19">
        <v>31</v>
      </c>
      <c r="E127" s="51">
        <v>69</v>
      </c>
      <c r="F127" s="19">
        <v>107</v>
      </c>
      <c r="G127" s="19" t="s">
        <v>206</v>
      </c>
      <c r="H127" s="19">
        <v>142</v>
      </c>
      <c r="I127" s="51">
        <v>254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2450</v>
      </c>
      <c r="C129" s="60">
        <v>3022</v>
      </c>
      <c r="D129" s="60">
        <v>15307</v>
      </c>
      <c r="E129" s="61">
        <v>20779</v>
      </c>
      <c r="F129" s="59">
        <v>7155</v>
      </c>
      <c r="G129" s="60">
        <v>27019</v>
      </c>
      <c r="H129" s="60">
        <v>96565</v>
      </c>
      <c r="I129" s="61">
        <v>130739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170</v>
      </c>
      <c r="C130" s="19">
        <v>157</v>
      </c>
      <c r="D130" s="19">
        <v>692</v>
      </c>
      <c r="E130" s="51">
        <v>1019</v>
      </c>
      <c r="F130" s="19">
        <v>516</v>
      </c>
      <c r="G130" s="19">
        <v>917</v>
      </c>
      <c r="H130" s="19">
        <v>4277</v>
      </c>
      <c r="I130" s="51">
        <v>5710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89</v>
      </c>
      <c r="C131" s="19">
        <v>130</v>
      </c>
      <c r="D131" s="19">
        <v>334</v>
      </c>
      <c r="E131" s="51">
        <v>553</v>
      </c>
      <c r="F131" s="19">
        <v>363</v>
      </c>
      <c r="G131" s="19">
        <v>1036</v>
      </c>
      <c r="H131" s="19">
        <v>1623</v>
      </c>
      <c r="I131" s="51">
        <v>3022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222</v>
      </c>
      <c r="C132" s="19">
        <v>181</v>
      </c>
      <c r="D132" s="19">
        <v>906</v>
      </c>
      <c r="E132" s="51">
        <v>1309</v>
      </c>
      <c r="F132" s="19">
        <v>625</v>
      </c>
      <c r="G132" s="19">
        <v>1261</v>
      </c>
      <c r="H132" s="19">
        <v>4979</v>
      </c>
      <c r="I132" s="51">
        <v>6865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82</v>
      </c>
      <c r="C133" s="19">
        <v>231</v>
      </c>
      <c r="D133" s="19">
        <v>950</v>
      </c>
      <c r="E133" s="51">
        <v>1263</v>
      </c>
      <c r="F133" s="19">
        <v>275</v>
      </c>
      <c r="G133" s="19">
        <v>3661</v>
      </c>
      <c r="H133" s="19">
        <v>4324</v>
      </c>
      <c r="I133" s="51">
        <v>8260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258</v>
      </c>
      <c r="C134" s="19">
        <v>368</v>
      </c>
      <c r="D134" s="19">
        <v>1396</v>
      </c>
      <c r="E134" s="51">
        <v>2022</v>
      </c>
      <c r="F134" s="19">
        <v>1021</v>
      </c>
      <c r="G134" s="19">
        <v>4321</v>
      </c>
      <c r="H134" s="19">
        <v>7655</v>
      </c>
      <c r="I134" s="51">
        <v>12997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113</v>
      </c>
      <c r="C135" s="19">
        <v>306</v>
      </c>
      <c r="D135" s="19">
        <v>2071</v>
      </c>
      <c r="E135" s="51">
        <v>2490</v>
      </c>
      <c r="F135" s="19">
        <v>335</v>
      </c>
      <c r="G135" s="19">
        <v>2647</v>
      </c>
      <c r="H135" s="19">
        <v>14048</v>
      </c>
      <c r="I135" s="51">
        <v>17030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120</v>
      </c>
      <c r="C136" s="19">
        <v>225</v>
      </c>
      <c r="D136" s="19">
        <v>859</v>
      </c>
      <c r="E136" s="51">
        <v>1204</v>
      </c>
      <c r="F136" s="19">
        <v>311</v>
      </c>
      <c r="G136" s="19">
        <v>1382</v>
      </c>
      <c r="H136" s="19">
        <v>2446</v>
      </c>
      <c r="I136" s="51">
        <v>4139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136</v>
      </c>
      <c r="C137" s="19">
        <v>461</v>
      </c>
      <c r="D137" s="19">
        <v>3951</v>
      </c>
      <c r="E137" s="51">
        <v>4548</v>
      </c>
      <c r="F137" s="19">
        <v>388</v>
      </c>
      <c r="G137" s="19">
        <v>4594</v>
      </c>
      <c r="H137" s="19">
        <v>32226</v>
      </c>
      <c r="I137" s="51">
        <v>37208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421</v>
      </c>
      <c r="C138" s="19">
        <v>431</v>
      </c>
      <c r="D138" s="19">
        <v>1823</v>
      </c>
      <c r="E138" s="51">
        <v>2675</v>
      </c>
      <c r="F138" s="19">
        <v>1097</v>
      </c>
      <c r="G138" s="19">
        <v>3509</v>
      </c>
      <c r="H138" s="19">
        <v>11865</v>
      </c>
      <c r="I138" s="51">
        <v>16471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538</v>
      </c>
      <c r="C139" s="19">
        <v>324</v>
      </c>
      <c r="D139" s="19">
        <v>1419</v>
      </c>
      <c r="E139" s="51">
        <v>2281</v>
      </c>
      <c r="F139" s="19">
        <v>1386</v>
      </c>
      <c r="G139" s="19">
        <v>2300</v>
      </c>
      <c r="H139" s="19">
        <v>7994</v>
      </c>
      <c r="I139" s="51">
        <v>11680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301</v>
      </c>
      <c r="C140" s="64">
        <v>208</v>
      </c>
      <c r="D140" s="64">
        <v>906</v>
      </c>
      <c r="E140" s="65">
        <v>1415</v>
      </c>
      <c r="F140" s="64">
        <v>838</v>
      </c>
      <c r="G140" s="64">
        <v>1391</v>
      </c>
      <c r="H140" s="64">
        <v>5128</v>
      </c>
      <c r="I140" s="65">
        <v>7357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2487</v>
      </c>
      <c r="C15" s="8">
        <v>3037</v>
      </c>
      <c r="D15" s="8">
        <v>15301</v>
      </c>
      <c r="E15" s="54">
        <v>20825</v>
      </c>
      <c r="F15" s="8">
        <v>7194</v>
      </c>
      <c r="G15" s="8">
        <v>26683</v>
      </c>
      <c r="H15" s="8">
        <v>95035</v>
      </c>
      <c r="I15" s="54">
        <v>128912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173</v>
      </c>
      <c r="C16" s="9">
        <v>161</v>
      </c>
      <c r="D16" s="9">
        <v>697</v>
      </c>
      <c r="E16" s="56">
        <v>1031</v>
      </c>
      <c r="F16" s="9">
        <v>512</v>
      </c>
      <c r="G16" s="9">
        <v>924</v>
      </c>
      <c r="H16" s="9">
        <v>4218</v>
      </c>
      <c r="I16" s="56">
        <v>5654</v>
      </c>
      <c r="J16" s="9"/>
      <c r="K16" s="9"/>
      <c r="L16" s="9"/>
      <c r="M16" s="12"/>
    </row>
    <row r="17" spans="1:13" x14ac:dyDescent="0.2">
      <c r="A17" s="7" t="s">
        <v>1</v>
      </c>
      <c r="B17" s="19">
        <v>31</v>
      </c>
      <c r="C17" s="19">
        <v>47</v>
      </c>
      <c r="D17" s="19">
        <v>284</v>
      </c>
      <c r="E17" s="51">
        <v>362</v>
      </c>
      <c r="F17" s="19">
        <v>74</v>
      </c>
      <c r="G17" s="19">
        <v>362</v>
      </c>
      <c r="H17" s="19">
        <v>2277</v>
      </c>
      <c r="I17" s="51">
        <v>2713</v>
      </c>
      <c r="J17" s="19"/>
      <c r="K17" s="19"/>
      <c r="L17" s="19"/>
      <c r="M17" s="20"/>
    </row>
    <row r="18" spans="1:13" x14ac:dyDescent="0.2">
      <c r="A18" s="7" t="s">
        <v>2</v>
      </c>
      <c r="B18" s="19">
        <v>7</v>
      </c>
      <c r="C18" s="19">
        <v>8</v>
      </c>
      <c r="D18" s="19">
        <v>44</v>
      </c>
      <c r="E18" s="51">
        <v>59</v>
      </c>
      <c r="F18" s="19">
        <v>23</v>
      </c>
      <c r="G18" s="19">
        <v>14</v>
      </c>
      <c r="H18" s="19">
        <v>145</v>
      </c>
      <c r="I18" s="51">
        <v>182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10</v>
      </c>
      <c r="E19" s="51">
        <v>14</v>
      </c>
      <c r="F19" s="19" t="s">
        <v>206</v>
      </c>
      <c r="G19" s="19" t="s">
        <v>206</v>
      </c>
      <c r="H19" s="19">
        <v>18</v>
      </c>
      <c r="I19" s="51">
        <v>68</v>
      </c>
      <c r="J19" s="19"/>
      <c r="K19" s="19"/>
      <c r="L19" s="19"/>
      <c r="M19" s="20"/>
    </row>
    <row r="20" spans="1:13" x14ac:dyDescent="0.2">
      <c r="A20" s="7" t="s">
        <v>3</v>
      </c>
      <c r="B20" s="19">
        <v>46</v>
      </c>
      <c r="C20" s="19">
        <v>26</v>
      </c>
      <c r="D20" s="19">
        <v>102</v>
      </c>
      <c r="E20" s="51">
        <v>174</v>
      </c>
      <c r="F20" s="19">
        <v>108</v>
      </c>
      <c r="G20" s="19">
        <v>98</v>
      </c>
      <c r="H20" s="19">
        <v>496</v>
      </c>
      <c r="I20" s="51">
        <v>702</v>
      </c>
      <c r="J20" s="19"/>
      <c r="K20" s="19"/>
      <c r="L20" s="19"/>
      <c r="M20" s="20"/>
    </row>
    <row r="21" spans="1:13" x14ac:dyDescent="0.2">
      <c r="A21" s="7" t="s">
        <v>89</v>
      </c>
      <c r="B21" s="19">
        <v>67</v>
      </c>
      <c r="C21" s="19">
        <v>58</v>
      </c>
      <c r="D21" s="19">
        <v>183</v>
      </c>
      <c r="E21" s="51">
        <v>308</v>
      </c>
      <c r="F21" s="19">
        <v>181</v>
      </c>
      <c r="G21" s="19">
        <v>319</v>
      </c>
      <c r="H21" s="19">
        <v>935</v>
      </c>
      <c r="I21" s="51">
        <v>1435</v>
      </c>
      <c r="J21" s="19"/>
      <c r="K21" s="19"/>
      <c r="L21" s="19"/>
      <c r="M21" s="20"/>
    </row>
    <row r="22" spans="1:13" x14ac:dyDescent="0.2">
      <c r="A22" s="7" t="s">
        <v>92</v>
      </c>
      <c r="B22" s="19">
        <v>20</v>
      </c>
      <c r="C22" s="19">
        <v>20</v>
      </c>
      <c r="D22" s="19">
        <v>74</v>
      </c>
      <c r="E22" s="51">
        <v>114</v>
      </c>
      <c r="F22" s="19">
        <v>121</v>
      </c>
      <c r="G22" s="19">
        <v>86</v>
      </c>
      <c r="H22" s="19">
        <v>347</v>
      </c>
      <c r="I22" s="51">
        <v>554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90</v>
      </c>
      <c r="C23" s="9">
        <v>127</v>
      </c>
      <c r="D23" s="9">
        <v>342</v>
      </c>
      <c r="E23" s="56">
        <v>559</v>
      </c>
      <c r="F23" s="9">
        <v>357</v>
      </c>
      <c r="G23" s="9">
        <v>1026</v>
      </c>
      <c r="H23" s="9">
        <v>1593</v>
      </c>
      <c r="I23" s="56">
        <v>2976</v>
      </c>
      <c r="J23" s="9"/>
      <c r="K23" s="9"/>
      <c r="L23" s="9"/>
      <c r="M23" s="12"/>
    </row>
    <row r="24" spans="1:13" x14ac:dyDescent="0.2">
      <c r="A24" s="7" t="s">
        <v>4</v>
      </c>
      <c r="B24" s="19">
        <v>23</v>
      </c>
      <c r="C24" s="19">
        <v>30</v>
      </c>
      <c r="D24" s="19">
        <v>72</v>
      </c>
      <c r="E24" s="51">
        <v>125</v>
      </c>
      <c r="F24" s="19">
        <v>144</v>
      </c>
      <c r="G24" s="19">
        <v>393</v>
      </c>
      <c r="H24" s="19">
        <v>298</v>
      </c>
      <c r="I24" s="51">
        <v>835</v>
      </c>
      <c r="J24" s="19"/>
      <c r="K24" s="19"/>
      <c r="L24" s="19"/>
      <c r="M24" s="20"/>
    </row>
    <row r="25" spans="1:13" x14ac:dyDescent="0.2">
      <c r="A25" s="7" t="s">
        <v>5</v>
      </c>
      <c r="B25" s="19">
        <v>67</v>
      </c>
      <c r="C25" s="19">
        <v>97</v>
      </c>
      <c r="D25" s="19">
        <v>270</v>
      </c>
      <c r="E25" s="51">
        <v>434</v>
      </c>
      <c r="F25" s="19">
        <v>213</v>
      </c>
      <c r="G25" s="19">
        <v>633</v>
      </c>
      <c r="H25" s="19">
        <v>1295</v>
      </c>
      <c r="I25" s="51">
        <v>2141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227</v>
      </c>
      <c r="C26" s="9">
        <v>180</v>
      </c>
      <c r="D26" s="9">
        <v>898</v>
      </c>
      <c r="E26" s="56">
        <v>1305</v>
      </c>
      <c r="F26" s="9">
        <v>621</v>
      </c>
      <c r="G26" s="9">
        <v>1328</v>
      </c>
      <c r="H26" s="9">
        <v>4929</v>
      </c>
      <c r="I26" s="56">
        <v>6878</v>
      </c>
      <c r="J26" s="9"/>
      <c r="K26" s="9"/>
      <c r="L26" s="9"/>
      <c r="M26" s="12"/>
    </row>
    <row r="27" spans="1:13" x14ac:dyDescent="0.2">
      <c r="A27" s="7" t="s">
        <v>38</v>
      </c>
      <c r="B27" s="19">
        <v>29</v>
      </c>
      <c r="C27" s="19">
        <v>31</v>
      </c>
      <c r="D27" s="19">
        <v>120</v>
      </c>
      <c r="E27" s="51">
        <v>180</v>
      </c>
      <c r="F27" s="19">
        <v>87</v>
      </c>
      <c r="G27" s="19">
        <v>232</v>
      </c>
      <c r="H27" s="19">
        <v>578</v>
      </c>
      <c r="I27" s="51">
        <v>897</v>
      </c>
      <c r="J27" s="19"/>
      <c r="K27" s="19"/>
      <c r="L27" s="19"/>
      <c r="M27" s="20"/>
    </row>
    <row r="28" spans="1:13" x14ac:dyDescent="0.2">
      <c r="A28" s="7" t="s">
        <v>39</v>
      </c>
      <c r="B28" s="19">
        <v>21</v>
      </c>
      <c r="C28" s="19">
        <v>13</v>
      </c>
      <c r="D28" s="19">
        <v>122</v>
      </c>
      <c r="E28" s="51">
        <v>156</v>
      </c>
      <c r="F28" s="19">
        <v>43</v>
      </c>
      <c r="G28" s="19">
        <v>56</v>
      </c>
      <c r="H28" s="19">
        <v>1123</v>
      </c>
      <c r="I28" s="51">
        <v>1222</v>
      </c>
      <c r="J28" s="19"/>
      <c r="K28" s="19"/>
      <c r="L28" s="19"/>
      <c r="M28" s="20"/>
    </row>
    <row r="29" spans="1:13" x14ac:dyDescent="0.2">
      <c r="A29" s="7" t="s">
        <v>40</v>
      </c>
      <c r="B29" s="19">
        <v>88</v>
      </c>
      <c r="C29" s="19">
        <v>78</v>
      </c>
      <c r="D29" s="19">
        <v>450</v>
      </c>
      <c r="E29" s="51">
        <v>616</v>
      </c>
      <c r="F29" s="19">
        <v>238</v>
      </c>
      <c r="G29" s="19">
        <v>609</v>
      </c>
      <c r="H29" s="19">
        <v>2351</v>
      </c>
      <c r="I29" s="51">
        <v>3198</v>
      </c>
      <c r="J29" s="19"/>
      <c r="K29" s="19"/>
      <c r="L29" s="19"/>
      <c r="M29" s="20"/>
    </row>
    <row r="30" spans="1:13" x14ac:dyDescent="0.2">
      <c r="A30" s="7" t="s">
        <v>41</v>
      </c>
      <c r="B30" s="19">
        <v>36</v>
      </c>
      <c r="C30" s="19">
        <v>24</v>
      </c>
      <c r="D30" s="19">
        <v>53</v>
      </c>
      <c r="E30" s="51">
        <v>113</v>
      </c>
      <c r="F30" s="19">
        <v>103</v>
      </c>
      <c r="G30" s="19">
        <v>115</v>
      </c>
      <c r="H30" s="19">
        <v>168</v>
      </c>
      <c r="I30" s="51">
        <v>386</v>
      </c>
      <c r="J30" s="19"/>
      <c r="K30" s="19"/>
      <c r="L30" s="19"/>
      <c r="M30" s="20"/>
    </row>
    <row r="31" spans="1:13" x14ac:dyDescent="0.2">
      <c r="A31" s="7" t="s">
        <v>60</v>
      </c>
      <c r="B31" s="19">
        <v>53</v>
      </c>
      <c r="C31" s="19">
        <v>34</v>
      </c>
      <c r="D31" s="19">
        <v>153</v>
      </c>
      <c r="E31" s="51">
        <v>240</v>
      </c>
      <c r="F31" s="19">
        <v>150</v>
      </c>
      <c r="G31" s="19">
        <v>316</v>
      </c>
      <c r="H31" s="19">
        <v>709</v>
      </c>
      <c r="I31" s="51">
        <v>1175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84</v>
      </c>
      <c r="C32" s="9">
        <v>230</v>
      </c>
      <c r="D32" s="9">
        <v>932</v>
      </c>
      <c r="E32" s="56">
        <v>1246</v>
      </c>
      <c r="F32" s="9">
        <v>286</v>
      </c>
      <c r="G32" s="9">
        <v>3345</v>
      </c>
      <c r="H32" s="9">
        <v>4111</v>
      </c>
      <c r="I32" s="56">
        <v>7742</v>
      </c>
      <c r="J32" s="9"/>
      <c r="K32" s="9"/>
      <c r="L32" s="9"/>
      <c r="M32" s="12"/>
    </row>
    <row r="33" spans="1:13" x14ac:dyDescent="0.2">
      <c r="A33" s="7" t="s">
        <v>31</v>
      </c>
      <c r="B33" s="19">
        <v>12</v>
      </c>
      <c r="C33" s="19">
        <v>28</v>
      </c>
      <c r="D33" s="19">
        <v>143</v>
      </c>
      <c r="E33" s="51">
        <v>183</v>
      </c>
      <c r="F33" s="19">
        <v>70</v>
      </c>
      <c r="G33" s="19">
        <v>1020</v>
      </c>
      <c r="H33" s="19">
        <v>593</v>
      </c>
      <c r="I33" s="51">
        <v>1683</v>
      </c>
      <c r="J33" s="19"/>
      <c r="K33" s="19"/>
      <c r="L33" s="19"/>
      <c r="M33" s="20"/>
    </row>
    <row r="34" spans="1:13" x14ac:dyDescent="0.2">
      <c r="A34" s="7" t="s">
        <v>32</v>
      </c>
      <c r="B34" s="19">
        <v>15</v>
      </c>
      <c r="C34" s="19">
        <v>68</v>
      </c>
      <c r="D34" s="19">
        <v>291</v>
      </c>
      <c r="E34" s="51">
        <v>374</v>
      </c>
      <c r="F34" s="19">
        <v>50</v>
      </c>
      <c r="G34" s="19">
        <v>1433</v>
      </c>
      <c r="H34" s="19">
        <v>1541</v>
      </c>
      <c r="I34" s="51">
        <v>3024</v>
      </c>
      <c r="J34" s="19"/>
      <c r="K34" s="19"/>
      <c r="L34" s="19"/>
      <c r="M34" s="20"/>
    </row>
    <row r="35" spans="1:13" x14ac:dyDescent="0.2">
      <c r="A35" s="7" t="s">
        <v>33</v>
      </c>
      <c r="B35" s="19">
        <v>6</v>
      </c>
      <c r="C35" s="19">
        <v>18</v>
      </c>
      <c r="D35" s="19">
        <v>49</v>
      </c>
      <c r="E35" s="51">
        <v>73</v>
      </c>
      <c r="F35" s="19">
        <v>11</v>
      </c>
      <c r="G35" s="19">
        <v>208</v>
      </c>
      <c r="H35" s="19">
        <v>130</v>
      </c>
      <c r="I35" s="51">
        <v>349</v>
      </c>
      <c r="J35" s="19"/>
      <c r="K35" s="19"/>
      <c r="L35" s="19"/>
      <c r="M35" s="20"/>
    </row>
    <row r="36" spans="1:13" x14ac:dyDescent="0.2">
      <c r="A36" s="7" t="s">
        <v>34</v>
      </c>
      <c r="B36" s="19">
        <v>8</v>
      </c>
      <c r="C36" s="19">
        <v>35</v>
      </c>
      <c r="D36" s="19">
        <v>77</v>
      </c>
      <c r="E36" s="51">
        <v>120</v>
      </c>
      <c r="F36" s="19">
        <v>31</v>
      </c>
      <c r="G36" s="19">
        <v>209</v>
      </c>
      <c r="H36" s="19">
        <v>253</v>
      </c>
      <c r="I36" s="51">
        <v>493</v>
      </c>
      <c r="J36" s="19"/>
      <c r="K36" s="19"/>
      <c r="L36" s="19"/>
      <c r="M36" s="20"/>
    </row>
    <row r="37" spans="1:13" x14ac:dyDescent="0.2">
      <c r="A37" s="7" t="s">
        <v>35</v>
      </c>
      <c r="B37" s="19">
        <v>18</v>
      </c>
      <c r="C37" s="19">
        <v>45</v>
      </c>
      <c r="D37" s="19">
        <v>250</v>
      </c>
      <c r="E37" s="51">
        <v>313</v>
      </c>
      <c r="F37" s="19">
        <v>48</v>
      </c>
      <c r="G37" s="19">
        <v>283</v>
      </c>
      <c r="H37" s="19">
        <v>1301</v>
      </c>
      <c r="I37" s="51">
        <v>1632</v>
      </c>
      <c r="J37" s="19"/>
      <c r="K37" s="19"/>
      <c r="L37" s="19"/>
      <c r="M37" s="20"/>
    </row>
    <row r="38" spans="1:13" x14ac:dyDescent="0.2">
      <c r="A38" s="7" t="s">
        <v>36</v>
      </c>
      <c r="B38" s="19">
        <v>10</v>
      </c>
      <c r="C38" s="19">
        <v>14</v>
      </c>
      <c r="D38" s="19">
        <v>56</v>
      </c>
      <c r="E38" s="51">
        <v>80</v>
      </c>
      <c r="F38" s="19">
        <v>36</v>
      </c>
      <c r="G38" s="19">
        <v>81</v>
      </c>
      <c r="H38" s="19">
        <v>134</v>
      </c>
      <c r="I38" s="51">
        <v>251</v>
      </c>
      <c r="J38" s="19"/>
      <c r="K38" s="19"/>
      <c r="L38" s="19"/>
      <c r="M38" s="20"/>
    </row>
    <row r="39" spans="1:13" x14ac:dyDescent="0.2">
      <c r="A39" s="7" t="s">
        <v>37</v>
      </c>
      <c r="B39" s="19">
        <v>15</v>
      </c>
      <c r="C39" s="19">
        <v>22</v>
      </c>
      <c r="D39" s="19">
        <v>66</v>
      </c>
      <c r="E39" s="51">
        <v>103</v>
      </c>
      <c r="F39" s="19">
        <v>40</v>
      </c>
      <c r="G39" s="19">
        <v>111</v>
      </c>
      <c r="H39" s="19">
        <v>159</v>
      </c>
      <c r="I39" s="51">
        <v>310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255</v>
      </c>
      <c r="C40" s="9">
        <v>363</v>
      </c>
      <c r="D40" s="9">
        <v>1381</v>
      </c>
      <c r="E40" s="56">
        <v>1999</v>
      </c>
      <c r="F40" s="9">
        <v>1014</v>
      </c>
      <c r="G40" s="9">
        <v>4285</v>
      </c>
      <c r="H40" s="9">
        <v>7500</v>
      </c>
      <c r="I40" s="56">
        <v>12799</v>
      </c>
      <c r="J40" s="9"/>
      <c r="K40" s="9"/>
      <c r="L40" s="9"/>
      <c r="M40" s="12"/>
    </row>
    <row r="41" spans="1:13" x14ac:dyDescent="0.2">
      <c r="A41" s="7" t="s">
        <v>71</v>
      </c>
      <c r="B41" s="19">
        <v>25</v>
      </c>
      <c r="C41" s="19">
        <v>57</v>
      </c>
      <c r="D41" s="19">
        <v>144</v>
      </c>
      <c r="E41" s="51">
        <v>226</v>
      </c>
      <c r="F41" s="19">
        <v>63</v>
      </c>
      <c r="G41" s="19">
        <v>622</v>
      </c>
      <c r="H41" s="19">
        <v>488</v>
      </c>
      <c r="I41" s="51">
        <v>1173</v>
      </c>
      <c r="J41" s="19"/>
      <c r="K41" s="19"/>
      <c r="L41" s="19"/>
      <c r="M41" s="20"/>
    </row>
    <row r="42" spans="1:13" x14ac:dyDescent="0.2">
      <c r="A42" s="7" t="s">
        <v>72</v>
      </c>
      <c r="B42" s="19">
        <v>21</v>
      </c>
      <c r="C42" s="19">
        <v>42</v>
      </c>
      <c r="D42" s="19">
        <v>91</v>
      </c>
      <c r="E42" s="51">
        <v>154</v>
      </c>
      <c r="F42" s="19">
        <v>99</v>
      </c>
      <c r="G42" s="19">
        <v>324</v>
      </c>
      <c r="H42" s="19">
        <v>321</v>
      </c>
      <c r="I42" s="51">
        <v>744</v>
      </c>
      <c r="J42" s="19"/>
      <c r="K42" s="19"/>
      <c r="L42" s="19"/>
      <c r="M42" s="20"/>
    </row>
    <row r="43" spans="1:13" x14ac:dyDescent="0.2">
      <c r="A43" s="7" t="s">
        <v>73</v>
      </c>
      <c r="B43" s="19">
        <v>22</v>
      </c>
      <c r="C43" s="19">
        <v>52</v>
      </c>
      <c r="D43" s="19">
        <v>188</v>
      </c>
      <c r="E43" s="51">
        <v>262</v>
      </c>
      <c r="F43" s="19">
        <v>54</v>
      </c>
      <c r="G43" s="19">
        <v>504</v>
      </c>
      <c r="H43" s="19">
        <v>1035</v>
      </c>
      <c r="I43" s="51">
        <v>1593</v>
      </c>
      <c r="J43" s="19"/>
      <c r="K43" s="19"/>
      <c r="L43" s="19"/>
      <c r="M43" s="20"/>
    </row>
    <row r="44" spans="1:13" x14ac:dyDescent="0.2">
      <c r="A44" s="7" t="s">
        <v>74</v>
      </c>
      <c r="B44" s="19">
        <v>26</v>
      </c>
      <c r="C44" s="19">
        <v>8</v>
      </c>
      <c r="D44" s="19">
        <v>40</v>
      </c>
      <c r="E44" s="51">
        <v>74</v>
      </c>
      <c r="F44" s="19">
        <v>103</v>
      </c>
      <c r="G44" s="19">
        <v>11</v>
      </c>
      <c r="H44" s="19">
        <v>159</v>
      </c>
      <c r="I44" s="51">
        <v>273</v>
      </c>
      <c r="J44" s="19"/>
      <c r="K44" s="19"/>
      <c r="L44" s="19"/>
      <c r="M44" s="20"/>
    </row>
    <row r="45" spans="1:13" x14ac:dyDescent="0.2">
      <c r="A45" s="7" t="s">
        <v>75</v>
      </c>
      <c r="B45" s="19">
        <v>32</v>
      </c>
      <c r="C45" s="19">
        <v>10</v>
      </c>
      <c r="D45" s="19">
        <v>45</v>
      </c>
      <c r="E45" s="51">
        <v>87</v>
      </c>
      <c r="F45" s="19">
        <v>117</v>
      </c>
      <c r="G45" s="19">
        <v>25</v>
      </c>
      <c r="H45" s="19">
        <v>131</v>
      </c>
      <c r="I45" s="51">
        <v>273</v>
      </c>
      <c r="J45" s="19"/>
      <c r="K45" s="19"/>
      <c r="L45" s="19"/>
      <c r="M45" s="20"/>
    </row>
    <row r="46" spans="1:13" x14ac:dyDescent="0.2">
      <c r="A46" s="7" t="s">
        <v>76</v>
      </c>
      <c r="B46" s="19">
        <v>59</v>
      </c>
      <c r="C46" s="19">
        <v>53</v>
      </c>
      <c r="D46" s="19">
        <v>234</v>
      </c>
      <c r="E46" s="51">
        <v>346</v>
      </c>
      <c r="F46" s="19">
        <v>181</v>
      </c>
      <c r="G46" s="19">
        <v>494</v>
      </c>
      <c r="H46" s="19">
        <v>1290</v>
      </c>
      <c r="I46" s="51">
        <v>1965</v>
      </c>
      <c r="J46" s="19"/>
      <c r="K46" s="19"/>
      <c r="L46" s="19"/>
      <c r="M46" s="20"/>
    </row>
    <row r="47" spans="1:13" x14ac:dyDescent="0.2">
      <c r="A47" s="7" t="s">
        <v>77</v>
      </c>
      <c r="B47" s="19">
        <v>39</v>
      </c>
      <c r="C47" s="19">
        <v>41</v>
      </c>
      <c r="D47" s="19">
        <v>155</v>
      </c>
      <c r="E47" s="51">
        <v>235</v>
      </c>
      <c r="F47" s="19">
        <v>145</v>
      </c>
      <c r="G47" s="19">
        <v>242</v>
      </c>
      <c r="H47" s="19">
        <v>430</v>
      </c>
      <c r="I47" s="51">
        <v>817</v>
      </c>
      <c r="J47" s="19"/>
      <c r="K47" s="19"/>
      <c r="L47" s="19"/>
      <c r="M47" s="20"/>
    </row>
    <row r="48" spans="1:13" x14ac:dyDescent="0.2">
      <c r="A48" s="7" t="s">
        <v>78</v>
      </c>
      <c r="B48" s="19">
        <v>31</v>
      </c>
      <c r="C48" s="19">
        <v>100</v>
      </c>
      <c r="D48" s="19">
        <v>484</v>
      </c>
      <c r="E48" s="51">
        <v>615</v>
      </c>
      <c r="F48" s="19">
        <v>252</v>
      </c>
      <c r="G48" s="19">
        <v>2063</v>
      </c>
      <c r="H48" s="19">
        <v>3646</v>
      </c>
      <c r="I48" s="51">
        <v>5961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113</v>
      </c>
      <c r="C49" s="9">
        <v>307</v>
      </c>
      <c r="D49" s="9">
        <v>2106</v>
      </c>
      <c r="E49" s="56">
        <v>2526</v>
      </c>
      <c r="F49" s="9">
        <v>331</v>
      </c>
      <c r="G49" s="9">
        <v>2706</v>
      </c>
      <c r="H49" s="9">
        <v>14103</v>
      </c>
      <c r="I49" s="56">
        <v>17140</v>
      </c>
      <c r="J49" s="9"/>
      <c r="K49" s="9"/>
      <c r="L49" s="9"/>
      <c r="M49" s="12"/>
    </row>
    <row r="50" spans="1:13" x14ac:dyDescent="0.2">
      <c r="A50" s="7" t="s">
        <v>42</v>
      </c>
      <c r="B50" s="19">
        <v>7</v>
      </c>
      <c r="C50" s="19">
        <v>9</v>
      </c>
      <c r="D50" s="19">
        <v>55</v>
      </c>
      <c r="E50" s="51">
        <v>71</v>
      </c>
      <c r="F50" s="19">
        <v>15</v>
      </c>
      <c r="G50" s="19">
        <v>116</v>
      </c>
      <c r="H50" s="19">
        <v>197</v>
      </c>
      <c r="I50" s="51">
        <v>328</v>
      </c>
      <c r="J50" s="19"/>
      <c r="K50" s="19"/>
      <c r="L50" s="19"/>
      <c r="M50" s="20"/>
    </row>
    <row r="51" spans="1:13" x14ac:dyDescent="0.2">
      <c r="A51" s="7" t="s">
        <v>43</v>
      </c>
      <c r="B51" s="19">
        <v>8</v>
      </c>
      <c r="C51" s="19">
        <v>21</v>
      </c>
      <c r="D51" s="19">
        <v>131</v>
      </c>
      <c r="E51" s="51">
        <v>160</v>
      </c>
      <c r="F51" s="19">
        <v>25</v>
      </c>
      <c r="G51" s="19">
        <v>174</v>
      </c>
      <c r="H51" s="19">
        <v>786</v>
      </c>
      <c r="I51" s="51">
        <v>985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 t="s">
        <v>206</v>
      </c>
      <c r="D52" s="19">
        <v>21</v>
      </c>
      <c r="E52" s="51">
        <v>28</v>
      </c>
      <c r="F52" s="19">
        <v>19</v>
      </c>
      <c r="G52" s="19" t="s">
        <v>206</v>
      </c>
      <c r="H52" s="19">
        <v>41</v>
      </c>
      <c r="I52" s="51">
        <v>66</v>
      </c>
      <c r="J52" s="19"/>
      <c r="K52" s="19"/>
      <c r="L52" s="19"/>
      <c r="M52" s="20"/>
    </row>
    <row r="53" spans="1:13" x14ac:dyDescent="0.2">
      <c r="A53" s="7" t="s">
        <v>45</v>
      </c>
      <c r="B53" s="19" t="s">
        <v>206</v>
      </c>
      <c r="C53" s="19">
        <v>29</v>
      </c>
      <c r="D53" s="19">
        <v>214</v>
      </c>
      <c r="E53" s="51">
        <v>246</v>
      </c>
      <c r="F53" s="19" t="s">
        <v>206</v>
      </c>
      <c r="G53" s="19">
        <v>312</v>
      </c>
      <c r="H53" s="19">
        <v>1536</v>
      </c>
      <c r="I53" s="51">
        <v>1856</v>
      </c>
      <c r="J53" s="19"/>
      <c r="K53" s="19"/>
      <c r="L53" s="19"/>
      <c r="M53" s="20"/>
    </row>
    <row r="54" spans="1:13" x14ac:dyDescent="0.2">
      <c r="A54" s="7" t="s">
        <v>94</v>
      </c>
      <c r="B54" s="19">
        <v>8</v>
      </c>
      <c r="C54" s="19">
        <v>15</v>
      </c>
      <c r="D54" s="19">
        <v>67</v>
      </c>
      <c r="E54" s="51">
        <v>90</v>
      </c>
      <c r="F54" s="19">
        <v>16</v>
      </c>
      <c r="G54" s="19">
        <v>76</v>
      </c>
      <c r="H54" s="19">
        <v>148</v>
      </c>
      <c r="I54" s="51">
        <v>240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42</v>
      </c>
      <c r="D55" s="19">
        <v>314</v>
      </c>
      <c r="E55" s="51">
        <v>364</v>
      </c>
      <c r="F55" s="19">
        <v>25</v>
      </c>
      <c r="G55" s="19">
        <v>384</v>
      </c>
      <c r="H55" s="19">
        <v>2400</v>
      </c>
      <c r="I55" s="51">
        <v>2809</v>
      </c>
      <c r="J55" s="19"/>
      <c r="K55" s="19"/>
      <c r="L55" s="19"/>
      <c r="M55" s="20"/>
    </row>
    <row r="56" spans="1:13" x14ac:dyDescent="0.2">
      <c r="A56" s="7" t="s">
        <v>96</v>
      </c>
      <c r="B56" s="19">
        <v>5</v>
      </c>
      <c r="C56" s="19">
        <v>73</v>
      </c>
      <c r="D56" s="19">
        <v>758</v>
      </c>
      <c r="E56" s="51">
        <v>836</v>
      </c>
      <c r="F56" s="19">
        <v>19</v>
      </c>
      <c r="G56" s="19">
        <v>941</v>
      </c>
      <c r="H56" s="19">
        <v>6103</v>
      </c>
      <c r="I56" s="51">
        <v>7063</v>
      </c>
      <c r="J56" s="19"/>
      <c r="K56" s="19"/>
      <c r="L56" s="19"/>
      <c r="M56" s="20"/>
    </row>
    <row r="57" spans="1:13" x14ac:dyDescent="0.2">
      <c r="A57" s="7" t="s">
        <v>47</v>
      </c>
      <c r="B57" s="19">
        <v>18</v>
      </c>
      <c r="C57" s="19">
        <v>9</v>
      </c>
      <c r="D57" s="19">
        <v>61</v>
      </c>
      <c r="E57" s="51">
        <v>88</v>
      </c>
      <c r="F57" s="19">
        <v>46</v>
      </c>
      <c r="G57" s="19">
        <v>78</v>
      </c>
      <c r="H57" s="19">
        <v>163</v>
      </c>
      <c r="I57" s="51">
        <v>287</v>
      </c>
      <c r="J57" s="19"/>
      <c r="K57" s="19"/>
      <c r="L57" s="19"/>
      <c r="M57" s="20"/>
    </row>
    <row r="58" spans="1:13" x14ac:dyDescent="0.2">
      <c r="A58" s="7" t="s">
        <v>97</v>
      </c>
      <c r="B58" s="19">
        <v>8</v>
      </c>
      <c r="C58" s="19">
        <v>18</v>
      </c>
      <c r="D58" s="19">
        <v>83</v>
      </c>
      <c r="E58" s="51">
        <v>109</v>
      </c>
      <c r="F58" s="19">
        <v>26</v>
      </c>
      <c r="G58" s="19">
        <v>119</v>
      </c>
      <c r="H58" s="19">
        <v>785</v>
      </c>
      <c r="I58" s="51">
        <v>930</v>
      </c>
      <c r="J58" s="19"/>
      <c r="K58" s="19"/>
      <c r="L58" s="19"/>
      <c r="M58" s="20"/>
    </row>
    <row r="59" spans="1:13" x14ac:dyDescent="0.2">
      <c r="A59" s="7" t="s">
        <v>48</v>
      </c>
      <c r="B59" s="19">
        <v>5</v>
      </c>
      <c r="C59" s="19">
        <v>13</v>
      </c>
      <c r="D59" s="19">
        <v>129</v>
      </c>
      <c r="E59" s="51">
        <v>147</v>
      </c>
      <c r="F59" s="19">
        <v>15</v>
      </c>
      <c r="G59" s="19">
        <v>69</v>
      </c>
      <c r="H59" s="19">
        <v>840</v>
      </c>
      <c r="I59" s="51">
        <v>924</v>
      </c>
      <c r="J59" s="19"/>
      <c r="K59" s="19"/>
      <c r="L59" s="19"/>
      <c r="M59" s="20"/>
    </row>
    <row r="60" spans="1:13" x14ac:dyDescent="0.2">
      <c r="A60" s="7" t="s">
        <v>49</v>
      </c>
      <c r="B60" s="19">
        <v>9</v>
      </c>
      <c r="C60" s="19">
        <v>18</v>
      </c>
      <c r="D60" s="19">
        <v>122</v>
      </c>
      <c r="E60" s="51">
        <v>149</v>
      </c>
      <c r="F60" s="19">
        <v>27</v>
      </c>
      <c r="G60" s="19">
        <v>138</v>
      </c>
      <c r="H60" s="19">
        <v>595</v>
      </c>
      <c r="I60" s="51">
        <v>760</v>
      </c>
      <c r="J60" s="19"/>
      <c r="K60" s="19"/>
      <c r="L60" s="19"/>
      <c r="M60" s="20"/>
    </row>
    <row r="61" spans="1:13" x14ac:dyDescent="0.2">
      <c r="A61" s="7" t="s">
        <v>98</v>
      </c>
      <c r="B61" s="19">
        <v>29</v>
      </c>
      <c r="C61" s="19">
        <v>58</v>
      </c>
      <c r="D61" s="19">
        <v>151</v>
      </c>
      <c r="E61" s="51">
        <v>238</v>
      </c>
      <c r="F61" s="19">
        <v>90</v>
      </c>
      <c r="G61" s="19">
        <v>293</v>
      </c>
      <c r="H61" s="19">
        <v>509</v>
      </c>
      <c r="I61" s="51">
        <v>892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122</v>
      </c>
      <c r="C62" s="9">
        <v>239</v>
      </c>
      <c r="D62" s="9">
        <v>846</v>
      </c>
      <c r="E62" s="56">
        <v>1207</v>
      </c>
      <c r="F62" s="9">
        <v>305</v>
      </c>
      <c r="G62" s="9">
        <v>1422</v>
      </c>
      <c r="H62" s="9">
        <v>2334</v>
      </c>
      <c r="I62" s="56">
        <v>4061</v>
      </c>
      <c r="J62" s="9"/>
      <c r="K62" s="9"/>
      <c r="L62" s="9"/>
      <c r="M62" s="12"/>
    </row>
    <row r="63" spans="1:13" x14ac:dyDescent="0.2">
      <c r="A63" s="7" t="s">
        <v>50</v>
      </c>
      <c r="B63" s="19" t="s">
        <v>206</v>
      </c>
      <c r="C63" s="19" t="s">
        <v>206</v>
      </c>
      <c r="D63" s="19" t="s">
        <v>206</v>
      </c>
      <c r="E63" s="51">
        <v>6</v>
      </c>
      <c r="F63" s="19" t="s">
        <v>206</v>
      </c>
      <c r="G63" s="19" t="s">
        <v>206</v>
      </c>
      <c r="H63" s="19" t="s">
        <v>206</v>
      </c>
      <c r="I63" s="51">
        <v>13</v>
      </c>
      <c r="J63" s="19"/>
      <c r="K63" s="19"/>
      <c r="L63" s="19"/>
      <c r="M63" s="20"/>
    </row>
    <row r="64" spans="1:13" x14ac:dyDescent="0.2">
      <c r="A64" s="7" t="s">
        <v>51</v>
      </c>
      <c r="B64" s="19">
        <v>4</v>
      </c>
      <c r="C64" s="19">
        <v>6</v>
      </c>
      <c r="D64" s="19">
        <v>20</v>
      </c>
      <c r="E64" s="51">
        <v>30</v>
      </c>
      <c r="F64" s="19">
        <v>8</v>
      </c>
      <c r="G64" s="19">
        <v>11</v>
      </c>
      <c r="H64" s="19">
        <v>69</v>
      </c>
      <c r="I64" s="51">
        <v>88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>
        <v>5</v>
      </c>
      <c r="D65" s="19">
        <v>9</v>
      </c>
      <c r="E65" s="51">
        <v>16</v>
      </c>
      <c r="F65" s="19" t="s">
        <v>206</v>
      </c>
      <c r="G65" s="19">
        <v>7</v>
      </c>
      <c r="H65" s="19">
        <v>16</v>
      </c>
      <c r="I65" s="51">
        <v>27</v>
      </c>
      <c r="J65" s="19"/>
      <c r="K65" s="19"/>
      <c r="L65" s="19"/>
      <c r="M65" s="20"/>
    </row>
    <row r="66" spans="1:13" x14ac:dyDescent="0.2">
      <c r="A66" s="7" t="s">
        <v>53</v>
      </c>
      <c r="B66" s="19">
        <v>6</v>
      </c>
      <c r="C66" s="19" t="s">
        <v>206</v>
      </c>
      <c r="D66" s="19">
        <v>14</v>
      </c>
      <c r="E66" s="51">
        <v>23</v>
      </c>
      <c r="F66" s="19">
        <v>9</v>
      </c>
      <c r="G66" s="19" t="s">
        <v>206</v>
      </c>
      <c r="H66" s="19">
        <v>15</v>
      </c>
      <c r="I66" s="51">
        <v>27</v>
      </c>
      <c r="J66" s="19"/>
      <c r="K66" s="19"/>
      <c r="L66" s="19"/>
      <c r="M66" s="20"/>
    </row>
    <row r="67" spans="1:13" x14ac:dyDescent="0.2">
      <c r="A67" s="7" t="s">
        <v>54</v>
      </c>
      <c r="B67" s="19">
        <v>16</v>
      </c>
      <c r="C67" s="19">
        <v>23</v>
      </c>
      <c r="D67" s="19">
        <v>39</v>
      </c>
      <c r="E67" s="51">
        <v>78</v>
      </c>
      <c r="F67" s="19">
        <v>64</v>
      </c>
      <c r="G67" s="19">
        <v>77</v>
      </c>
      <c r="H67" s="19">
        <v>99</v>
      </c>
      <c r="I67" s="51">
        <v>240</v>
      </c>
      <c r="J67" s="19"/>
      <c r="K67" s="19"/>
      <c r="L67" s="19"/>
      <c r="M67" s="20"/>
    </row>
    <row r="68" spans="1:13" x14ac:dyDescent="0.2">
      <c r="A68" s="7" t="s">
        <v>55</v>
      </c>
      <c r="B68" s="19">
        <v>15</v>
      </c>
      <c r="C68" s="19">
        <v>31</v>
      </c>
      <c r="D68" s="19">
        <v>116</v>
      </c>
      <c r="E68" s="51">
        <v>162</v>
      </c>
      <c r="F68" s="19">
        <v>44</v>
      </c>
      <c r="G68" s="19">
        <v>146</v>
      </c>
      <c r="H68" s="19">
        <v>393</v>
      </c>
      <c r="I68" s="51">
        <v>583</v>
      </c>
      <c r="J68" s="19"/>
      <c r="K68" s="19"/>
      <c r="L68" s="19"/>
      <c r="M68" s="20"/>
    </row>
    <row r="69" spans="1:13" x14ac:dyDescent="0.2">
      <c r="A69" s="7" t="s">
        <v>56</v>
      </c>
      <c r="B69" s="19">
        <v>4</v>
      </c>
      <c r="C69" s="19">
        <v>16</v>
      </c>
      <c r="D69" s="19">
        <v>25</v>
      </c>
      <c r="E69" s="51">
        <v>45</v>
      </c>
      <c r="F69" s="19">
        <v>15</v>
      </c>
      <c r="G69" s="19">
        <v>77</v>
      </c>
      <c r="H69" s="19">
        <v>44</v>
      </c>
      <c r="I69" s="51">
        <v>136</v>
      </c>
      <c r="J69" s="19"/>
      <c r="K69" s="19"/>
      <c r="L69" s="19"/>
      <c r="M69" s="20"/>
    </row>
    <row r="70" spans="1:13" x14ac:dyDescent="0.2">
      <c r="A70" s="7" t="s">
        <v>57</v>
      </c>
      <c r="B70" s="19">
        <v>7</v>
      </c>
      <c r="C70" s="19">
        <v>6</v>
      </c>
      <c r="D70" s="19">
        <v>41</v>
      </c>
      <c r="E70" s="51">
        <v>54</v>
      </c>
      <c r="F70" s="19">
        <v>20</v>
      </c>
      <c r="G70" s="19">
        <v>52</v>
      </c>
      <c r="H70" s="19">
        <v>154</v>
      </c>
      <c r="I70" s="51">
        <v>226</v>
      </c>
      <c r="J70" s="19"/>
      <c r="K70" s="19"/>
      <c r="L70" s="19"/>
      <c r="M70" s="20"/>
    </row>
    <row r="71" spans="1:13" x14ac:dyDescent="0.2">
      <c r="A71" s="7" t="s">
        <v>58</v>
      </c>
      <c r="B71" s="19">
        <v>16</v>
      </c>
      <c r="C71" s="19">
        <v>51</v>
      </c>
      <c r="D71" s="19">
        <v>218</v>
      </c>
      <c r="E71" s="51">
        <v>285</v>
      </c>
      <c r="F71" s="19">
        <v>31</v>
      </c>
      <c r="G71" s="19">
        <v>353</v>
      </c>
      <c r="H71" s="19">
        <v>606</v>
      </c>
      <c r="I71" s="51">
        <v>990</v>
      </c>
      <c r="J71" s="19"/>
      <c r="K71" s="19"/>
      <c r="L71" s="19"/>
      <c r="M71" s="20"/>
    </row>
    <row r="72" spans="1:13" x14ac:dyDescent="0.2">
      <c r="A72" s="7" t="s">
        <v>99</v>
      </c>
      <c r="B72" s="19">
        <v>23</v>
      </c>
      <c r="C72" s="19">
        <v>52</v>
      </c>
      <c r="D72" s="19">
        <v>280</v>
      </c>
      <c r="E72" s="51">
        <v>355</v>
      </c>
      <c r="F72" s="19">
        <v>46</v>
      </c>
      <c r="G72" s="19">
        <v>256</v>
      </c>
      <c r="H72" s="19">
        <v>775</v>
      </c>
      <c r="I72" s="51">
        <v>1077</v>
      </c>
      <c r="J72" s="19"/>
      <c r="K72" s="19"/>
      <c r="L72" s="19"/>
      <c r="M72" s="20"/>
    </row>
    <row r="73" spans="1:13" x14ac:dyDescent="0.2">
      <c r="A73" s="7" t="s">
        <v>59</v>
      </c>
      <c r="B73" s="19">
        <v>13</v>
      </c>
      <c r="C73" s="19">
        <v>37</v>
      </c>
      <c r="D73" s="19">
        <v>67</v>
      </c>
      <c r="E73" s="51">
        <v>117</v>
      </c>
      <c r="F73" s="19">
        <v>24</v>
      </c>
      <c r="G73" s="19">
        <v>377</v>
      </c>
      <c r="H73" s="19">
        <v>128</v>
      </c>
      <c r="I73" s="51">
        <v>529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14</v>
      </c>
      <c r="C74" s="19">
        <v>8</v>
      </c>
      <c r="D74" s="19">
        <v>14</v>
      </c>
      <c r="E74" s="51">
        <v>36</v>
      </c>
      <c r="F74" s="19">
        <v>33</v>
      </c>
      <c r="G74" s="19">
        <v>62</v>
      </c>
      <c r="H74" s="19">
        <v>30</v>
      </c>
      <c r="I74" s="51">
        <v>125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138</v>
      </c>
      <c r="C75" s="9">
        <v>471</v>
      </c>
      <c r="D75" s="9">
        <v>3947</v>
      </c>
      <c r="E75" s="56">
        <v>4556</v>
      </c>
      <c r="F75" s="9">
        <v>395</v>
      </c>
      <c r="G75" s="9">
        <v>4514</v>
      </c>
      <c r="H75" s="9">
        <v>31884</v>
      </c>
      <c r="I75" s="56">
        <v>36793</v>
      </c>
      <c r="J75" s="9"/>
      <c r="K75" s="9"/>
      <c r="L75" s="9"/>
      <c r="M75" s="12"/>
    </row>
    <row r="76" spans="1:13" x14ac:dyDescent="0.2">
      <c r="A76" s="7" t="s">
        <v>67</v>
      </c>
      <c r="B76" s="19">
        <v>39</v>
      </c>
      <c r="C76" s="19">
        <v>380</v>
      </c>
      <c r="D76" s="19">
        <v>3417</v>
      </c>
      <c r="E76" s="51">
        <v>3836</v>
      </c>
      <c r="F76" s="19">
        <v>142</v>
      </c>
      <c r="G76" s="19">
        <v>3960</v>
      </c>
      <c r="H76" s="19">
        <v>28764</v>
      </c>
      <c r="I76" s="51">
        <v>32866</v>
      </c>
      <c r="J76" s="19"/>
      <c r="K76" s="19"/>
      <c r="L76" s="19"/>
      <c r="M76" s="20"/>
    </row>
    <row r="77" spans="1:13" x14ac:dyDescent="0.2">
      <c r="A77" s="7" t="s">
        <v>68</v>
      </c>
      <c r="B77" s="19">
        <v>39</v>
      </c>
      <c r="C77" s="19">
        <v>31</v>
      </c>
      <c r="D77" s="19">
        <v>133</v>
      </c>
      <c r="E77" s="51">
        <v>203</v>
      </c>
      <c r="F77" s="19">
        <v>100</v>
      </c>
      <c r="G77" s="19">
        <v>219</v>
      </c>
      <c r="H77" s="19">
        <v>613</v>
      </c>
      <c r="I77" s="51">
        <v>932</v>
      </c>
      <c r="J77" s="19"/>
      <c r="K77" s="19"/>
      <c r="L77" s="19"/>
      <c r="M77" s="20"/>
    </row>
    <row r="78" spans="1:13" x14ac:dyDescent="0.2">
      <c r="A78" s="7" t="s">
        <v>69</v>
      </c>
      <c r="B78" s="19">
        <v>51</v>
      </c>
      <c r="C78" s="19">
        <v>53</v>
      </c>
      <c r="D78" s="19">
        <v>373</v>
      </c>
      <c r="E78" s="51">
        <v>477</v>
      </c>
      <c r="F78" s="19">
        <v>133</v>
      </c>
      <c r="G78" s="19">
        <v>320</v>
      </c>
      <c r="H78" s="19">
        <v>2407</v>
      </c>
      <c r="I78" s="51">
        <v>2860</v>
      </c>
      <c r="J78" s="19"/>
      <c r="K78" s="19"/>
      <c r="L78" s="19"/>
      <c r="M78" s="20"/>
    </row>
    <row r="79" spans="1:13" x14ac:dyDescent="0.2">
      <c r="A79" s="7" t="s">
        <v>70</v>
      </c>
      <c r="B79" s="19">
        <v>9</v>
      </c>
      <c r="C79" s="19">
        <v>7</v>
      </c>
      <c r="D79" s="19">
        <v>24</v>
      </c>
      <c r="E79" s="51">
        <v>40</v>
      </c>
      <c r="F79" s="19">
        <v>20</v>
      </c>
      <c r="G79" s="19">
        <v>15</v>
      </c>
      <c r="H79" s="19">
        <v>100</v>
      </c>
      <c r="I79" s="51">
        <v>135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436</v>
      </c>
      <c r="C80" s="9">
        <v>426</v>
      </c>
      <c r="D80" s="9">
        <v>1818</v>
      </c>
      <c r="E80" s="56">
        <v>2680</v>
      </c>
      <c r="F80" s="9">
        <v>1133</v>
      </c>
      <c r="G80" s="9">
        <v>3364</v>
      </c>
      <c r="H80" s="9">
        <v>11623</v>
      </c>
      <c r="I80" s="56">
        <v>16120</v>
      </c>
      <c r="J80" s="9"/>
      <c r="K80" s="9"/>
      <c r="L80" s="9"/>
      <c r="M80" s="12"/>
    </row>
    <row r="81" spans="1:13" x14ac:dyDescent="0.2">
      <c r="A81" s="7" t="s">
        <v>61</v>
      </c>
      <c r="B81" s="19">
        <v>71</v>
      </c>
      <c r="C81" s="19">
        <v>138</v>
      </c>
      <c r="D81" s="19">
        <v>922</v>
      </c>
      <c r="E81" s="51">
        <v>1131</v>
      </c>
      <c r="F81" s="19">
        <v>190</v>
      </c>
      <c r="G81" s="19">
        <v>953</v>
      </c>
      <c r="H81" s="19">
        <v>7546</v>
      </c>
      <c r="I81" s="51">
        <v>8689</v>
      </c>
      <c r="J81" s="19"/>
      <c r="K81" s="19"/>
      <c r="L81" s="19"/>
      <c r="M81" s="20"/>
    </row>
    <row r="82" spans="1:13" x14ac:dyDescent="0.2">
      <c r="A82" s="7" t="s">
        <v>62</v>
      </c>
      <c r="B82" s="19">
        <v>19</v>
      </c>
      <c r="C82" s="19">
        <v>17</v>
      </c>
      <c r="D82" s="19">
        <v>27</v>
      </c>
      <c r="E82" s="51">
        <v>63</v>
      </c>
      <c r="F82" s="19">
        <v>54</v>
      </c>
      <c r="G82" s="19">
        <v>59</v>
      </c>
      <c r="H82" s="19">
        <v>96</v>
      </c>
      <c r="I82" s="51">
        <v>209</v>
      </c>
      <c r="J82" s="19"/>
      <c r="K82" s="19"/>
      <c r="L82" s="19"/>
      <c r="M82" s="20"/>
    </row>
    <row r="83" spans="1:13" x14ac:dyDescent="0.2">
      <c r="A83" s="7" t="s">
        <v>63</v>
      </c>
      <c r="B83" s="19">
        <v>19</v>
      </c>
      <c r="C83" s="19">
        <v>6</v>
      </c>
      <c r="D83" s="19">
        <v>8</v>
      </c>
      <c r="E83" s="51">
        <v>33</v>
      </c>
      <c r="F83" s="19">
        <v>54</v>
      </c>
      <c r="G83" s="19">
        <v>7</v>
      </c>
      <c r="H83" s="19">
        <v>18</v>
      </c>
      <c r="I83" s="51">
        <v>79</v>
      </c>
      <c r="J83" s="19"/>
      <c r="K83" s="19"/>
      <c r="L83" s="19"/>
      <c r="M83" s="20"/>
    </row>
    <row r="84" spans="1:13" x14ac:dyDescent="0.2">
      <c r="A84" s="7" t="s">
        <v>64</v>
      </c>
      <c r="B84" s="19">
        <v>23</v>
      </c>
      <c r="C84" s="19">
        <v>34</v>
      </c>
      <c r="D84" s="19">
        <v>47</v>
      </c>
      <c r="E84" s="51">
        <v>104</v>
      </c>
      <c r="F84" s="19">
        <v>65</v>
      </c>
      <c r="G84" s="19">
        <v>152</v>
      </c>
      <c r="H84" s="19">
        <v>162</v>
      </c>
      <c r="I84" s="51">
        <v>379</v>
      </c>
      <c r="J84" s="19"/>
      <c r="K84" s="19"/>
      <c r="L84" s="19"/>
      <c r="M84" s="20"/>
    </row>
    <row r="85" spans="1:13" x14ac:dyDescent="0.2">
      <c r="A85" s="7" t="s">
        <v>101</v>
      </c>
      <c r="B85" s="19">
        <v>82</v>
      </c>
      <c r="C85" s="19">
        <v>94</v>
      </c>
      <c r="D85" s="19">
        <v>347</v>
      </c>
      <c r="E85" s="51">
        <v>523</v>
      </c>
      <c r="F85" s="19">
        <v>197</v>
      </c>
      <c r="G85" s="19">
        <v>531</v>
      </c>
      <c r="H85" s="19">
        <v>1606</v>
      </c>
      <c r="I85" s="51">
        <v>2334</v>
      </c>
      <c r="J85" s="19"/>
      <c r="K85" s="19"/>
      <c r="L85" s="19"/>
      <c r="M85" s="20"/>
    </row>
    <row r="86" spans="1:13" x14ac:dyDescent="0.2">
      <c r="A86" s="7" t="s">
        <v>90</v>
      </c>
      <c r="B86" s="19">
        <v>10</v>
      </c>
      <c r="C86" s="19">
        <v>5</v>
      </c>
      <c r="D86" s="19">
        <v>16</v>
      </c>
      <c r="E86" s="51">
        <v>31</v>
      </c>
      <c r="F86" s="19">
        <v>17</v>
      </c>
      <c r="G86" s="19">
        <v>13</v>
      </c>
      <c r="H86" s="19">
        <v>47</v>
      </c>
      <c r="I86" s="51">
        <v>77</v>
      </c>
      <c r="J86" s="19"/>
      <c r="K86" s="19"/>
      <c r="L86" s="19"/>
      <c r="M86" s="20"/>
    </row>
    <row r="87" spans="1:13" x14ac:dyDescent="0.2">
      <c r="A87" s="7" t="s">
        <v>65</v>
      </c>
      <c r="B87" s="19">
        <v>14</v>
      </c>
      <c r="C87" s="19">
        <v>21</v>
      </c>
      <c r="D87" s="19">
        <v>73</v>
      </c>
      <c r="E87" s="51">
        <v>108</v>
      </c>
      <c r="F87" s="19">
        <v>49</v>
      </c>
      <c r="G87" s="19">
        <v>236</v>
      </c>
      <c r="H87" s="19">
        <v>303</v>
      </c>
      <c r="I87" s="51">
        <v>588</v>
      </c>
      <c r="J87" s="19"/>
      <c r="K87" s="19"/>
      <c r="L87" s="19"/>
      <c r="M87" s="20"/>
    </row>
    <row r="88" spans="1:13" x14ac:dyDescent="0.2">
      <c r="A88" s="7" t="s">
        <v>66</v>
      </c>
      <c r="B88" s="19">
        <v>74</v>
      </c>
      <c r="C88" s="19">
        <v>28</v>
      </c>
      <c r="D88" s="19">
        <v>75</v>
      </c>
      <c r="E88" s="51">
        <v>177</v>
      </c>
      <c r="F88" s="19">
        <v>173</v>
      </c>
      <c r="G88" s="19">
        <v>100</v>
      </c>
      <c r="H88" s="19">
        <v>177</v>
      </c>
      <c r="I88" s="51">
        <v>450</v>
      </c>
      <c r="J88" s="19"/>
      <c r="K88" s="19"/>
      <c r="L88" s="19"/>
      <c r="M88" s="20"/>
    </row>
    <row r="89" spans="1:13" x14ac:dyDescent="0.2">
      <c r="A89" s="7" t="s">
        <v>79</v>
      </c>
      <c r="B89" s="19">
        <v>48</v>
      </c>
      <c r="C89" s="19">
        <v>23</v>
      </c>
      <c r="D89" s="19">
        <v>111</v>
      </c>
      <c r="E89" s="51">
        <v>182</v>
      </c>
      <c r="F89" s="19">
        <v>140</v>
      </c>
      <c r="G89" s="19">
        <v>731</v>
      </c>
      <c r="H89" s="19">
        <v>392</v>
      </c>
      <c r="I89" s="51">
        <v>1263</v>
      </c>
      <c r="J89" s="19"/>
      <c r="K89" s="19"/>
      <c r="L89" s="19"/>
      <c r="M89" s="20"/>
    </row>
    <row r="90" spans="1:13" x14ac:dyDescent="0.2">
      <c r="A90" s="7" t="s">
        <v>80</v>
      </c>
      <c r="B90" s="19">
        <v>42</v>
      </c>
      <c r="C90" s="19">
        <v>41</v>
      </c>
      <c r="D90" s="19">
        <v>143</v>
      </c>
      <c r="E90" s="51">
        <v>226</v>
      </c>
      <c r="F90" s="19">
        <v>101</v>
      </c>
      <c r="G90" s="19">
        <v>364</v>
      </c>
      <c r="H90" s="19">
        <v>1040</v>
      </c>
      <c r="I90" s="51">
        <v>1505</v>
      </c>
      <c r="J90" s="19"/>
      <c r="K90" s="19"/>
      <c r="L90" s="19"/>
      <c r="M90" s="20"/>
    </row>
    <row r="91" spans="1:13" x14ac:dyDescent="0.2">
      <c r="A91" s="7" t="s">
        <v>81</v>
      </c>
      <c r="B91" s="19">
        <v>34</v>
      </c>
      <c r="C91" s="19">
        <v>19</v>
      </c>
      <c r="D91" s="19">
        <v>49</v>
      </c>
      <c r="E91" s="51">
        <v>102</v>
      </c>
      <c r="F91" s="19">
        <v>93</v>
      </c>
      <c r="G91" s="19">
        <v>218</v>
      </c>
      <c r="H91" s="19">
        <v>236</v>
      </c>
      <c r="I91" s="51">
        <v>547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544</v>
      </c>
      <c r="C92" s="9">
        <v>325</v>
      </c>
      <c r="D92" s="9">
        <v>1434</v>
      </c>
      <c r="E92" s="56">
        <v>2303</v>
      </c>
      <c r="F92" s="9">
        <v>1398</v>
      </c>
      <c r="G92" s="9">
        <v>2347</v>
      </c>
      <c r="H92" s="9">
        <v>7737</v>
      </c>
      <c r="I92" s="56">
        <v>11482</v>
      </c>
      <c r="J92" s="9"/>
      <c r="K92" s="9"/>
      <c r="L92" s="9"/>
      <c r="M92" s="12"/>
    </row>
    <row r="93" spans="1:13" x14ac:dyDescent="0.2">
      <c r="A93" s="7" t="s">
        <v>6</v>
      </c>
      <c r="B93" s="19">
        <v>11</v>
      </c>
      <c r="C93" s="19" t="s">
        <v>206</v>
      </c>
      <c r="D93" s="19">
        <v>24</v>
      </c>
      <c r="E93" s="51">
        <v>37</v>
      </c>
      <c r="F93" s="19">
        <v>30</v>
      </c>
      <c r="G93" s="19" t="s">
        <v>206</v>
      </c>
      <c r="H93" s="19">
        <v>132</v>
      </c>
      <c r="I93" s="51">
        <v>213</v>
      </c>
      <c r="J93" s="19"/>
      <c r="K93" s="19"/>
      <c r="L93" s="19"/>
      <c r="M93" s="20"/>
    </row>
    <row r="94" spans="1:13" x14ac:dyDescent="0.2">
      <c r="A94" s="7" t="s">
        <v>7</v>
      </c>
      <c r="B94" s="19">
        <v>10</v>
      </c>
      <c r="C94" s="19">
        <v>29</v>
      </c>
      <c r="D94" s="19">
        <v>146</v>
      </c>
      <c r="E94" s="51">
        <v>185</v>
      </c>
      <c r="F94" s="19">
        <v>23</v>
      </c>
      <c r="G94" s="19">
        <v>124</v>
      </c>
      <c r="H94" s="19">
        <v>1211</v>
      </c>
      <c r="I94" s="51">
        <v>1358</v>
      </c>
      <c r="J94" s="19"/>
      <c r="K94" s="19"/>
      <c r="L94" s="19"/>
      <c r="M94" s="20"/>
    </row>
    <row r="95" spans="1:13" x14ac:dyDescent="0.2">
      <c r="A95" s="7" t="s">
        <v>8</v>
      </c>
      <c r="B95" s="19">
        <v>4</v>
      </c>
      <c r="C95" s="19">
        <v>6</v>
      </c>
      <c r="D95" s="19">
        <v>29</v>
      </c>
      <c r="E95" s="51">
        <v>39</v>
      </c>
      <c r="F95" s="19">
        <v>13</v>
      </c>
      <c r="G95" s="19">
        <v>18</v>
      </c>
      <c r="H95" s="19">
        <v>75</v>
      </c>
      <c r="I95" s="51">
        <v>106</v>
      </c>
      <c r="J95" s="19"/>
      <c r="K95" s="19"/>
      <c r="L95" s="19"/>
      <c r="M95" s="20"/>
    </row>
    <row r="96" spans="1:13" x14ac:dyDescent="0.2">
      <c r="A96" s="7" t="s">
        <v>9</v>
      </c>
      <c r="B96" s="19">
        <v>5</v>
      </c>
      <c r="C96" s="19">
        <v>16</v>
      </c>
      <c r="D96" s="19">
        <v>59</v>
      </c>
      <c r="E96" s="51">
        <v>80</v>
      </c>
      <c r="F96" s="19">
        <v>13</v>
      </c>
      <c r="G96" s="19">
        <v>56</v>
      </c>
      <c r="H96" s="19">
        <v>230</v>
      </c>
      <c r="I96" s="51">
        <v>299</v>
      </c>
      <c r="J96" s="19"/>
      <c r="K96" s="19"/>
      <c r="L96" s="19"/>
      <c r="M96" s="20"/>
    </row>
    <row r="97" spans="1:13" x14ac:dyDescent="0.2">
      <c r="A97" s="7" t="s">
        <v>10</v>
      </c>
      <c r="B97" s="19">
        <v>29</v>
      </c>
      <c r="C97" s="19">
        <v>20</v>
      </c>
      <c r="D97" s="19">
        <v>65</v>
      </c>
      <c r="E97" s="51">
        <v>114</v>
      </c>
      <c r="F97" s="19">
        <v>76</v>
      </c>
      <c r="G97" s="19">
        <v>183</v>
      </c>
      <c r="H97" s="19">
        <v>444</v>
      </c>
      <c r="I97" s="51">
        <v>703</v>
      </c>
      <c r="J97" s="19"/>
      <c r="K97" s="19"/>
      <c r="L97" s="19"/>
      <c r="M97" s="20"/>
    </row>
    <row r="98" spans="1:13" x14ac:dyDescent="0.2">
      <c r="A98" s="7" t="s">
        <v>11</v>
      </c>
      <c r="B98" s="19">
        <v>104</v>
      </c>
      <c r="C98" s="19">
        <v>34</v>
      </c>
      <c r="D98" s="19">
        <v>102</v>
      </c>
      <c r="E98" s="51">
        <v>240</v>
      </c>
      <c r="F98" s="19">
        <v>252</v>
      </c>
      <c r="G98" s="19">
        <v>167</v>
      </c>
      <c r="H98" s="19">
        <v>387</v>
      </c>
      <c r="I98" s="51">
        <v>806</v>
      </c>
      <c r="J98" s="19"/>
      <c r="K98" s="19"/>
      <c r="L98" s="19"/>
      <c r="M98" s="20"/>
    </row>
    <row r="99" spans="1:13" x14ac:dyDescent="0.2">
      <c r="A99" s="7" t="s">
        <v>12</v>
      </c>
      <c r="B99" s="19">
        <v>82</v>
      </c>
      <c r="C99" s="19">
        <v>68</v>
      </c>
      <c r="D99" s="19">
        <v>365</v>
      </c>
      <c r="E99" s="51">
        <v>515</v>
      </c>
      <c r="F99" s="19">
        <v>213</v>
      </c>
      <c r="G99" s="19">
        <v>616</v>
      </c>
      <c r="H99" s="19">
        <v>2400</v>
      </c>
      <c r="I99" s="51">
        <v>3229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73</v>
      </c>
      <c r="C100" s="19">
        <v>16</v>
      </c>
      <c r="D100" s="19">
        <v>65</v>
      </c>
      <c r="E100" s="51">
        <v>154</v>
      </c>
      <c r="F100" s="19">
        <v>188</v>
      </c>
      <c r="G100" s="19">
        <v>60</v>
      </c>
      <c r="H100" s="19">
        <v>190</v>
      </c>
      <c r="I100" s="51">
        <v>438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51</v>
      </c>
      <c r="C101" s="19">
        <v>28</v>
      </c>
      <c r="D101" s="19">
        <v>113</v>
      </c>
      <c r="E101" s="51">
        <v>192</v>
      </c>
      <c r="F101" s="19">
        <v>150</v>
      </c>
      <c r="G101" s="19">
        <v>153</v>
      </c>
      <c r="H101" s="19">
        <v>432</v>
      </c>
      <c r="I101" s="51">
        <v>735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33</v>
      </c>
      <c r="C102" s="19">
        <v>28</v>
      </c>
      <c r="D102" s="19">
        <v>126</v>
      </c>
      <c r="E102" s="51">
        <v>187</v>
      </c>
      <c r="F102" s="19">
        <v>82</v>
      </c>
      <c r="G102" s="19">
        <v>342</v>
      </c>
      <c r="H102" s="19">
        <v>739</v>
      </c>
      <c r="I102" s="51">
        <v>1163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20</v>
      </c>
      <c r="C103" s="19">
        <v>6</v>
      </c>
      <c r="D103" s="19">
        <v>24</v>
      </c>
      <c r="E103" s="51">
        <v>50</v>
      </c>
      <c r="F103" s="19">
        <v>57</v>
      </c>
      <c r="G103" s="19">
        <v>25</v>
      </c>
      <c r="H103" s="19">
        <v>81</v>
      </c>
      <c r="I103" s="51">
        <v>163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36</v>
      </c>
      <c r="C104" s="19">
        <v>18</v>
      </c>
      <c r="D104" s="19">
        <v>52</v>
      </c>
      <c r="E104" s="51">
        <v>106</v>
      </c>
      <c r="F104" s="19">
        <v>96</v>
      </c>
      <c r="G104" s="19">
        <v>162</v>
      </c>
      <c r="H104" s="19">
        <v>185</v>
      </c>
      <c r="I104" s="51">
        <v>443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18</v>
      </c>
      <c r="C105" s="19">
        <v>21</v>
      </c>
      <c r="D105" s="19">
        <v>108</v>
      </c>
      <c r="E105" s="51">
        <v>147</v>
      </c>
      <c r="F105" s="19">
        <v>40</v>
      </c>
      <c r="G105" s="19">
        <v>150</v>
      </c>
      <c r="H105" s="19">
        <v>450</v>
      </c>
      <c r="I105" s="51">
        <v>640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24</v>
      </c>
      <c r="C106" s="19">
        <v>23</v>
      </c>
      <c r="D106" s="19">
        <v>67</v>
      </c>
      <c r="E106" s="51">
        <v>114</v>
      </c>
      <c r="F106" s="19">
        <v>68</v>
      </c>
      <c r="G106" s="19">
        <v>106</v>
      </c>
      <c r="H106" s="19">
        <v>413</v>
      </c>
      <c r="I106" s="51">
        <v>587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44</v>
      </c>
      <c r="C107" s="19">
        <v>10</v>
      </c>
      <c r="D107" s="19">
        <v>89</v>
      </c>
      <c r="E107" s="51">
        <v>143</v>
      </c>
      <c r="F107" s="19">
        <v>97</v>
      </c>
      <c r="G107" s="19">
        <v>134</v>
      </c>
      <c r="H107" s="19">
        <v>368</v>
      </c>
      <c r="I107" s="51">
        <v>599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305</v>
      </c>
      <c r="C108" s="9">
        <v>208</v>
      </c>
      <c r="D108" s="9">
        <v>900</v>
      </c>
      <c r="E108" s="56">
        <v>1413</v>
      </c>
      <c r="F108" s="9">
        <v>842</v>
      </c>
      <c r="G108" s="9">
        <v>1422</v>
      </c>
      <c r="H108" s="9">
        <v>5003</v>
      </c>
      <c r="I108" s="56">
        <v>7267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>
        <v>0</v>
      </c>
      <c r="D109" s="19">
        <v>23</v>
      </c>
      <c r="E109" s="51">
        <v>27</v>
      </c>
      <c r="F109" s="19">
        <v>13</v>
      </c>
      <c r="G109" s="19">
        <v>0</v>
      </c>
      <c r="H109" s="19">
        <v>162</v>
      </c>
      <c r="I109" s="51">
        <v>175</v>
      </c>
      <c r="J109" s="19"/>
      <c r="K109" s="19"/>
      <c r="L109" s="19"/>
      <c r="M109" s="20"/>
    </row>
    <row r="110" spans="1:13" x14ac:dyDescent="0.2">
      <c r="A110" s="7" t="s">
        <v>14</v>
      </c>
      <c r="B110" s="19">
        <v>4</v>
      </c>
      <c r="C110" s="19">
        <v>6</v>
      </c>
      <c r="D110" s="19">
        <v>16</v>
      </c>
      <c r="E110" s="51">
        <v>26</v>
      </c>
      <c r="F110" s="19">
        <v>11</v>
      </c>
      <c r="G110" s="19">
        <v>30</v>
      </c>
      <c r="H110" s="19">
        <v>426</v>
      </c>
      <c r="I110" s="51">
        <v>467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11</v>
      </c>
      <c r="C111" s="19">
        <v>6</v>
      </c>
      <c r="D111" s="19">
        <v>50</v>
      </c>
      <c r="E111" s="51">
        <v>67</v>
      </c>
      <c r="F111" s="19">
        <v>29</v>
      </c>
      <c r="G111" s="19">
        <v>49</v>
      </c>
      <c r="H111" s="19">
        <v>327</v>
      </c>
      <c r="I111" s="51">
        <v>405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6</v>
      </c>
      <c r="C112" s="19">
        <v>28</v>
      </c>
      <c r="D112" s="19">
        <v>45</v>
      </c>
      <c r="E112" s="51">
        <v>79</v>
      </c>
      <c r="F112" s="19">
        <v>14</v>
      </c>
      <c r="G112" s="19">
        <v>183</v>
      </c>
      <c r="H112" s="19">
        <v>131</v>
      </c>
      <c r="I112" s="51">
        <v>328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41</v>
      </c>
      <c r="C113" s="19">
        <v>39</v>
      </c>
      <c r="D113" s="19">
        <v>96</v>
      </c>
      <c r="E113" s="51">
        <v>176</v>
      </c>
      <c r="F113" s="19">
        <v>126</v>
      </c>
      <c r="G113" s="19">
        <v>266</v>
      </c>
      <c r="H113" s="19">
        <v>841</v>
      </c>
      <c r="I113" s="51">
        <v>1233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15</v>
      </c>
      <c r="C114" s="19">
        <v>4</v>
      </c>
      <c r="D114" s="19">
        <v>14</v>
      </c>
      <c r="E114" s="51">
        <v>33</v>
      </c>
      <c r="F114" s="19">
        <v>40</v>
      </c>
      <c r="G114" s="19">
        <v>5</v>
      </c>
      <c r="H114" s="19">
        <v>30</v>
      </c>
      <c r="I114" s="51">
        <v>75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10</v>
      </c>
      <c r="C115" s="19" t="s">
        <v>206</v>
      </c>
      <c r="D115" s="19">
        <v>26</v>
      </c>
      <c r="E115" s="51">
        <v>39</v>
      </c>
      <c r="F115" s="19">
        <v>28</v>
      </c>
      <c r="G115" s="19" t="s">
        <v>206</v>
      </c>
      <c r="H115" s="19">
        <v>50</v>
      </c>
      <c r="I115" s="51">
        <v>83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11</v>
      </c>
      <c r="C116" s="19">
        <v>39</v>
      </c>
      <c r="D116" s="19">
        <v>297</v>
      </c>
      <c r="E116" s="51">
        <v>347</v>
      </c>
      <c r="F116" s="19">
        <v>22</v>
      </c>
      <c r="G116" s="19">
        <v>532</v>
      </c>
      <c r="H116" s="19">
        <v>1797</v>
      </c>
      <c r="I116" s="51">
        <v>2351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16</v>
      </c>
      <c r="C117" s="19">
        <v>0</v>
      </c>
      <c r="D117" s="19">
        <v>9</v>
      </c>
      <c r="E117" s="51">
        <v>25</v>
      </c>
      <c r="F117" s="19">
        <v>38</v>
      </c>
      <c r="G117" s="19">
        <v>0</v>
      </c>
      <c r="H117" s="19">
        <v>19</v>
      </c>
      <c r="I117" s="51">
        <v>57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9</v>
      </c>
      <c r="C118" s="19">
        <v>0</v>
      </c>
      <c r="D118" s="19">
        <v>11</v>
      </c>
      <c r="E118" s="51">
        <v>20</v>
      </c>
      <c r="F118" s="19">
        <v>25</v>
      </c>
      <c r="G118" s="19">
        <v>0</v>
      </c>
      <c r="H118" s="19">
        <v>58</v>
      </c>
      <c r="I118" s="51">
        <v>83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49</v>
      </c>
      <c r="C119" s="19">
        <v>29</v>
      </c>
      <c r="D119" s="19">
        <v>108</v>
      </c>
      <c r="E119" s="51">
        <v>186</v>
      </c>
      <c r="F119" s="19">
        <v>143</v>
      </c>
      <c r="G119" s="19">
        <v>61</v>
      </c>
      <c r="H119" s="19">
        <v>333</v>
      </c>
      <c r="I119" s="51">
        <v>537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15</v>
      </c>
      <c r="C120" s="19" t="s">
        <v>206</v>
      </c>
      <c r="D120" s="19">
        <v>16</v>
      </c>
      <c r="E120" s="51">
        <v>32</v>
      </c>
      <c r="F120" s="19">
        <v>44</v>
      </c>
      <c r="G120" s="19" t="s">
        <v>206</v>
      </c>
      <c r="H120" s="19">
        <v>55</v>
      </c>
      <c r="I120" s="51">
        <v>111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8</v>
      </c>
      <c r="C121" s="19">
        <v>4</v>
      </c>
      <c r="D121" s="19">
        <v>12</v>
      </c>
      <c r="E121" s="51">
        <v>24</v>
      </c>
      <c r="F121" s="19">
        <v>27</v>
      </c>
      <c r="G121" s="19">
        <v>24</v>
      </c>
      <c r="H121" s="19">
        <v>21</v>
      </c>
      <c r="I121" s="51">
        <v>72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13</v>
      </c>
      <c r="C122" s="19">
        <v>20</v>
      </c>
      <c r="D122" s="19">
        <v>59</v>
      </c>
      <c r="E122" s="51">
        <v>92</v>
      </c>
      <c r="F122" s="19">
        <v>37</v>
      </c>
      <c r="G122" s="19">
        <v>86</v>
      </c>
      <c r="H122" s="19">
        <v>336</v>
      </c>
      <c r="I122" s="51">
        <v>459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>
        <v>0</v>
      </c>
      <c r="D123" s="19">
        <v>7</v>
      </c>
      <c r="E123" s="51">
        <v>10</v>
      </c>
      <c r="F123" s="19" t="s">
        <v>206</v>
      </c>
      <c r="G123" s="19">
        <v>0</v>
      </c>
      <c r="H123" s="19">
        <v>20</v>
      </c>
      <c r="I123" s="51">
        <v>25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10</v>
      </c>
      <c r="C124" s="19">
        <v>8</v>
      </c>
      <c r="D124" s="19">
        <v>27</v>
      </c>
      <c r="E124" s="51">
        <v>45</v>
      </c>
      <c r="F124" s="19">
        <v>29</v>
      </c>
      <c r="G124" s="19">
        <v>96</v>
      </c>
      <c r="H124" s="19">
        <v>59</v>
      </c>
      <c r="I124" s="51">
        <v>184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6</v>
      </c>
      <c r="E125" s="51">
        <v>11</v>
      </c>
      <c r="F125" s="19" t="s">
        <v>206</v>
      </c>
      <c r="G125" s="19" t="s">
        <v>206</v>
      </c>
      <c r="H125" s="19">
        <v>18</v>
      </c>
      <c r="I125" s="51">
        <v>43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42</v>
      </c>
      <c r="C126" s="19">
        <v>14</v>
      </c>
      <c r="D126" s="19">
        <v>47</v>
      </c>
      <c r="E126" s="51">
        <v>103</v>
      </c>
      <c r="F126" s="19">
        <v>98</v>
      </c>
      <c r="G126" s="19">
        <v>45</v>
      </c>
      <c r="H126" s="19">
        <v>197</v>
      </c>
      <c r="I126" s="51">
        <v>340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36</v>
      </c>
      <c r="C127" s="19">
        <v>4</v>
      </c>
      <c r="D127" s="19">
        <v>31</v>
      </c>
      <c r="E127" s="51">
        <v>71</v>
      </c>
      <c r="F127" s="19">
        <v>110</v>
      </c>
      <c r="G127" s="19">
        <v>6</v>
      </c>
      <c r="H127" s="19">
        <v>123</v>
      </c>
      <c r="I127" s="51">
        <v>239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2487</v>
      </c>
      <c r="C129" s="60">
        <v>3037</v>
      </c>
      <c r="D129" s="60">
        <v>15301</v>
      </c>
      <c r="E129" s="61">
        <v>20825</v>
      </c>
      <c r="F129" s="59">
        <v>7194</v>
      </c>
      <c r="G129" s="60">
        <v>26683</v>
      </c>
      <c r="H129" s="60">
        <v>95035</v>
      </c>
      <c r="I129" s="61">
        <v>128912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173</v>
      </c>
      <c r="C130" s="19">
        <v>161</v>
      </c>
      <c r="D130" s="19">
        <v>697</v>
      </c>
      <c r="E130" s="51">
        <v>1031</v>
      </c>
      <c r="F130" s="19">
        <v>512</v>
      </c>
      <c r="G130" s="19">
        <v>924</v>
      </c>
      <c r="H130" s="19">
        <v>4218</v>
      </c>
      <c r="I130" s="51">
        <v>5654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90</v>
      </c>
      <c r="C131" s="19">
        <v>127</v>
      </c>
      <c r="D131" s="19">
        <v>342</v>
      </c>
      <c r="E131" s="51">
        <v>559</v>
      </c>
      <c r="F131" s="19">
        <v>357</v>
      </c>
      <c r="G131" s="19">
        <v>1026</v>
      </c>
      <c r="H131" s="19">
        <v>1593</v>
      </c>
      <c r="I131" s="51">
        <v>2976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227</v>
      </c>
      <c r="C132" s="19">
        <v>180</v>
      </c>
      <c r="D132" s="19">
        <v>898</v>
      </c>
      <c r="E132" s="51">
        <v>1305</v>
      </c>
      <c r="F132" s="19">
        <v>621</v>
      </c>
      <c r="G132" s="19">
        <v>1328</v>
      </c>
      <c r="H132" s="19">
        <v>4929</v>
      </c>
      <c r="I132" s="51">
        <v>6878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84</v>
      </c>
      <c r="C133" s="19">
        <v>230</v>
      </c>
      <c r="D133" s="19">
        <v>932</v>
      </c>
      <c r="E133" s="51">
        <v>1246</v>
      </c>
      <c r="F133" s="19">
        <v>286</v>
      </c>
      <c r="G133" s="19">
        <v>3345</v>
      </c>
      <c r="H133" s="19">
        <v>4111</v>
      </c>
      <c r="I133" s="51">
        <v>7742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255</v>
      </c>
      <c r="C134" s="19">
        <v>363</v>
      </c>
      <c r="D134" s="19">
        <v>1381</v>
      </c>
      <c r="E134" s="51">
        <v>1999</v>
      </c>
      <c r="F134" s="19">
        <v>1014</v>
      </c>
      <c r="G134" s="19">
        <v>4285</v>
      </c>
      <c r="H134" s="19">
        <v>7500</v>
      </c>
      <c r="I134" s="51">
        <v>12799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113</v>
      </c>
      <c r="C135" s="19">
        <v>307</v>
      </c>
      <c r="D135" s="19">
        <v>2106</v>
      </c>
      <c r="E135" s="51">
        <v>2526</v>
      </c>
      <c r="F135" s="19">
        <v>331</v>
      </c>
      <c r="G135" s="19">
        <v>2706</v>
      </c>
      <c r="H135" s="19">
        <v>14103</v>
      </c>
      <c r="I135" s="51">
        <v>17140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122</v>
      </c>
      <c r="C136" s="19">
        <v>239</v>
      </c>
      <c r="D136" s="19">
        <v>846</v>
      </c>
      <c r="E136" s="51">
        <v>1207</v>
      </c>
      <c r="F136" s="19">
        <v>305</v>
      </c>
      <c r="G136" s="19">
        <v>1422</v>
      </c>
      <c r="H136" s="19">
        <v>2334</v>
      </c>
      <c r="I136" s="51">
        <v>4061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138</v>
      </c>
      <c r="C137" s="19">
        <v>471</v>
      </c>
      <c r="D137" s="19">
        <v>3947</v>
      </c>
      <c r="E137" s="51">
        <v>4556</v>
      </c>
      <c r="F137" s="19">
        <v>395</v>
      </c>
      <c r="G137" s="19">
        <v>4514</v>
      </c>
      <c r="H137" s="19">
        <v>31884</v>
      </c>
      <c r="I137" s="51">
        <v>36793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436</v>
      </c>
      <c r="C138" s="19">
        <v>426</v>
      </c>
      <c r="D138" s="19">
        <v>1818</v>
      </c>
      <c r="E138" s="51">
        <v>2680</v>
      </c>
      <c r="F138" s="19">
        <v>1133</v>
      </c>
      <c r="G138" s="19">
        <v>3364</v>
      </c>
      <c r="H138" s="19">
        <v>11623</v>
      </c>
      <c r="I138" s="51">
        <v>16120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544</v>
      </c>
      <c r="C139" s="19">
        <v>325</v>
      </c>
      <c r="D139" s="19">
        <v>1434</v>
      </c>
      <c r="E139" s="51">
        <v>2303</v>
      </c>
      <c r="F139" s="19">
        <v>1398</v>
      </c>
      <c r="G139" s="19">
        <v>2347</v>
      </c>
      <c r="H139" s="19">
        <v>7737</v>
      </c>
      <c r="I139" s="51">
        <v>11482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305</v>
      </c>
      <c r="C140" s="64">
        <v>208</v>
      </c>
      <c r="D140" s="64">
        <v>900</v>
      </c>
      <c r="E140" s="65">
        <v>1413</v>
      </c>
      <c r="F140" s="64">
        <v>842</v>
      </c>
      <c r="G140" s="64">
        <v>1422</v>
      </c>
      <c r="H140" s="64">
        <v>5003</v>
      </c>
      <c r="I140" s="65">
        <v>7267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2539</v>
      </c>
      <c r="C15" s="8">
        <v>3072</v>
      </c>
      <c r="D15" s="8">
        <v>15287</v>
      </c>
      <c r="E15" s="54">
        <v>20898</v>
      </c>
      <c r="F15" s="8">
        <v>7121</v>
      </c>
      <c r="G15" s="8">
        <v>26661</v>
      </c>
      <c r="H15" s="8">
        <v>94312</v>
      </c>
      <c r="I15" s="54">
        <v>128094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180</v>
      </c>
      <c r="C16" s="9">
        <v>160</v>
      </c>
      <c r="D16" s="9">
        <v>698</v>
      </c>
      <c r="E16" s="56">
        <v>1038</v>
      </c>
      <c r="F16" s="9">
        <v>519</v>
      </c>
      <c r="G16" s="9">
        <v>930</v>
      </c>
      <c r="H16" s="9">
        <v>4026</v>
      </c>
      <c r="I16" s="56">
        <v>5475</v>
      </c>
      <c r="J16" s="9"/>
      <c r="K16" s="9"/>
      <c r="L16" s="9"/>
      <c r="M16" s="12"/>
    </row>
    <row r="17" spans="1:13" x14ac:dyDescent="0.2">
      <c r="A17" s="7" t="s">
        <v>1</v>
      </c>
      <c r="B17" s="19">
        <v>31</v>
      </c>
      <c r="C17" s="19">
        <v>46</v>
      </c>
      <c r="D17" s="19">
        <v>280</v>
      </c>
      <c r="E17" s="51">
        <v>357</v>
      </c>
      <c r="F17" s="19">
        <v>72</v>
      </c>
      <c r="G17" s="19">
        <v>366</v>
      </c>
      <c r="H17" s="19">
        <v>2183</v>
      </c>
      <c r="I17" s="51">
        <v>2621</v>
      </c>
      <c r="J17" s="19"/>
      <c r="K17" s="19"/>
      <c r="L17" s="19"/>
      <c r="M17" s="20"/>
    </row>
    <row r="18" spans="1:13" x14ac:dyDescent="0.2">
      <c r="A18" s="7" t="s">
        <v>2</v>
      </c>
      <c r="B18" s="19">
        <v>8</v>
      </c>
      <c r="C18" s="19">
        <v>8</v>
      </c>
      <c r="D18" s="19">
        <v>40</v>
      </c>
      <c r="E18" s="51">
        <v>56</v>
      </c>
      <c r="F18" s="19">
        <v>27</v>
      </c>
      <c r="G18" s="19">
        <v>13</v>
      </c>
      <c r="H18" s="19">
        <v>109</v>
      </c>
      <c r="I18" s="51">
        <v>149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10</v>
      </c>
      <c r="E19" s="51">
        <v>14</v>
      </c>
      <c r="F19" s="19" t="s">
        <v>206</v>
      </c>
      <c r="G19" s="19" t="s">
        <v>206</v>
      </c>
      <c r="H19" s="19">
        <v>18</v>
      </c>
      <c r="I19" s="51">
        <v>66</v>
      </c>
      <c r="J19" s="19"/>
      <c r="K19" s="19"/>
      <c r="L19" s="19"/>
      <c r="M19" s="20"/>
    </row>
    <row r="20" spans="1:13" x14ac:dyDescent="0.2">
      <c r="A20" s="7" t="s">
        <v>3</v>
      </c>
      <c r="B20" s="19">
        <v>48</v>
      </c>
      <c r="C20" s="19">
        <v>27</v>
      </c>
      <c r="D20" s="19">
        <v>104</v>
      </c>
      <c r="E20" s="51">
        <v>179</v>
      </c>
      <c r="F20" s="19">
        <v>119</v>
      </c>
      <c r="G20" s="19">
        <v>91</v>
      </c>
      <c r="H20" s="19">
        <v>488</v>
      </c>
      <c r="I20" s="51">
        <v>698</v>
      </c>
      <c r="J20" s="19"/>
      <c r="K20" s="19"/>
      <c r="L20" s="19"/>
      <c r="M20" s="20"/>
    </row>
    <row r="21" spans="1:13" x14ac:dyDescent="0.2">
      <c r="A21" s="7" t="s">
        <v>89</v>
      </c>
      <c r="B21" s="19">
        <v>71</v>
      </c>
      <c r="C21" s="19">
        <v>56</v>
      </c>
      <c r="D21" s="19">
        <v>193</v>
      </c>
      <c r="E21" s="51">
        <v>320</v>
      </c>
      <c r="F21" s="19">
        <v>185</v>
      </c>
      <c r="G21" s="19">
        <v>315</v>
      </c>
      <c r="H21" s="19">
        <v>886</v>
      </c>
      <c r="I21" s="51">
        <v>1386</v>
      </c>
      <c r="J21" s="19"/>
      <c r="K21" s="19"/>
      <c r="L21" s="19"/>
      <c r="M21" s="20"/>
    </row>
    <row r="22" spans="1:13" x14ac:dyDescent="0.2">
      <c r="A22" s="7" t="s">
        <v>92</v>
      </c>
      <c r="B22" s="19">
        <v>20</v>
      </c>
      <c r="C22" s="19">
        <v>21</v>
      </c>
      <c r="D22" s="19">
        <v>71</v>
      </c>
      <c r="E22" s="51">
        <v>112</v>
      </c>
      <c r="F22" s="19">
        <v>111</v>
      </c>
      <c r="G22" s="19">
        <v>102</v>
      </c>
      <c r="H22" s="19">
        <v>342</v>
      </c>
      <c r="I22" s="51">
        <v>555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95</v>
      </c>
      <c r="C23" s="9">
        <v>127</v>
      </c>
      <c r="D23" s="9">
        <v>338</v>
      </c>
      <c r="E23" s="56">
        <v>560</v>
      </c>
      <c r="F23" s="9">
        <v>354</v>
      </c>
      <c r="G23" s="9">
        <v>1047</v>
      </c>
      <c r="H23" s="9">
        <v>1532</v>
      </c>
      <c r="I23" s="56">
        <v>2933</v>
      </c>
      <c r="J23" s="9"/>
      <c r="K23" s="9"/>
      <c r="L23" s="9"/>
      <c r="M23" s="12"/>
    </row>
    <row r="24" spans="1:13" x14ac:dyDescent="0.2">
      <c r="A24" s="7" t="s">
        <v>4</v>
      </c>
      <c r="B24" s="19">
        <v>25</v>
      </c>
      <c r="C24" s="19">
        <v>31</v>
      </c>
      <c r="D24" s="19">
        <v>74</v>
      </c>
      <c r="E24" s="51">
        <v>130</v>
      </c>
      <c r="F24" s="19">
        <v>145</v>
      </c>
      <c r="G24" s="19">
        <v>384</v>
      </c>
      <c r="H24" s="19">
        <v>286</v>
      </c>
      <c r="I24" s="51">
        <v>815</v>
      </c>
      <c r="J24" s="19"/>
      <c r="K24" s="19"/>
      <c r="L24" s="19"/>
      <c r="M24" s="20"/>
    </row>
    <row r="25" spans="1:13" x14ac:dyDescent="0.2">
      <c r="A25" s="7" t="s">
        <v>5</v>
      </c>
      <c r="B25" s="19">
        <v>70</v>
      </c>
      <c r="C25" s="19">
        <v>96</v>
      </c>
      <c r="D25" s="19">
        <v>264</v>
      </c>
      <c r="E25" s="51">
        <v>430</v>
      </c>
      <c r="F25" s="19">
        <v>209</v>
      </c>
      <c r="G25" s="19">
        <v>663</v>
      </c>
      <c r="H25" s="19">
        <v>1246</v>
      </c>
      <c r="I25" s="51">
        <v>2118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227</v>
      </c>
      <c r="C26" s="9">
        <v>191</v>
      </c>
      <c r="D26" s="9">
        <v>911</v>
      </c>
      <c r="E26" s="56">
        <v>1329</v>
      </c>
      <c r="F26" s="9">
        <v>607</v>
      </c>
      <c r="G26" s="9">
        <v>1318</v>
      </c>
      <c r="H26" s="9">
        <v>4937</v>
      </c>
      <c r="I26" s="56">
        <v>6862</v>
      </c>
      <c r="J26" s="9"/>
      <c r="K26" s="9"/>
      <c r="L26" s="9"/>
      <c r="M26" s="12"/>
    </row>
    <row r="27" spans="1:13" x14ac:dyDescent="0.2">
      <c r="A27" s="7" t="s">
        <v>38</v>
      </c>
      <c r="B27" s="19">
        <v>29</v>
      </c>
      <c r="C27" s="19">
        <v>34</v>
      </c>
      <c r="D27" s="19">
        <v>115</v>
      </c>
      <c r="E27" s="51">
        <v>178</v>
      </c>
      <c r="F27" s="19">
        <v>90</v>
      </c>
      <c r="G27" s="19">
        <v>211</v>
      </c>
      <c r="H27" s="19">
        <v>545</v>
      </c>
      <c r="I27" s="51">
        <v>846</v>
      </c>
      <c r="J27" s="19"/>
      <c r="K27" s="19"/>
      <c r="L27" s="19"/>
      <c r="M27" s="20"/>
    </row>
    <row r="28" spans="1:13" x14ac:dyDescent="0.2">
      <c r="A28" s="7" t="s">
        <v>39</v>
      </c>
      <c r="B28" s="19">
        <v>21</v>
      </c>
      <c r="C28" s="19">
        <v>13</v>
      </c>
      <c r="D28" s="19">
        <v>122</v>
      </c>
      <c r="E28" s="51">
        <v>156</v>
      </c>
      <c r="F28" s="19">
        <v>40</v>
      </c>
      <c r="G28" s="19">
        <v>50</v>
      </c>
      <c r="H28" s="19">
        <v>1107</v>
      </c>
      <c r="I28" s="51">
        <v>1197</v>
      </c>
      <c r="J28" s="19"/>
      <c r="K28" s="19"/>
      <c r="L28" s="19"/>
      <c r="M28" s="20"/>
    </row>
    <row r="29" spans="1:13" x14ac:dyDescent="0.2">
      <c r="A29" s="7" t="s">
        <v>40</v>
      </c>
      <c r="B29" s="19">
        <v>87</v>
      </c>
      <c r="C29" s="19">
        <v>83</v>
      </c>
      <c r="D29" s="19">
        <v>457</v>
      </c>
      <c r="E29" s="51">
        <v>627</v>
      </c>
      <c r="F29" s="19">
        <v>227</v>
      </c>
      <c r="G29" s="19">
        <v>594</v>
      </c>
      <c r="H29" s="19">
        <v>2429</v>
      </c>
      <c r="I29" s="51">
        <v>3250</v>
      </c>
      <c r="J29" s="19"/>
      <c r="K29" s="19"/>
      <c r="L29" s="19"/>
      <c r="M29" s="20"/>
    </row>
    <row r="30" spans="1:13" x14ac:dyDescent="0.2">
      <c r="A30" s="7" t="s">
        <v>41</v>
      </c>
      <c r="B30" s="19">
        <v>37</v>
      </c>
      <c r="C30" s="19">
        <v>24</v>
      </c>
      <c r="D30" s="19">
        <v>58</v>
      </c>
      <c r="E30" s="51">
        <v>119</v>
      </c>
      <c r="F30" s="19">
        <v>102</v>
      </c>
      <c r="G30" s="19">
        <v>122</v>
      </c>
      <c r="H30" s="19">
        <v>174</v>
      </c>
      <c r="I30" s="51">
        <v>398</v>
      </c>
      <c r="J30" s="19"/>
      <c r="K30" s="19"/>
      <c r="L30" s="19"/>
      <c r="M30" s="20"/>
    </row>
    <row r="31" spans="1:13" x14ac:dyDescent="0.2">
      <c r="A31" s="7" t="s">
        <v>60</v>
      </c>
      <c r="B31" s="19">
        <v>53</v>
      </c>
      <c r="C31" s="19">
        <v>37</v>
      </c>
      <c r="D31" s="19">
        <v>159</v>
      </c>
      <c r="E31" s="51">
        <v>249</v>
      </c>
      <c r="F31" s="19">
        <v>148</v>
      </c>
      <c r="G31" s="19">
        <v>341</v>
      </c>
      <c r="H31" s="19">
        <v>682</v>
      </c>
      <c r="I31" s="51">
        <v>1171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86</v>
      </c>
      <c r="C32" s="9">
        <v>231</v>
      </c>
      <c r="D32" s="9">
        <v>932</v>
      </c>
      <c r="E32" s="56">
        <v>1249</v>
      </c>
      <c r="F32" s="9">
        <v>290</v>
      </c>
      <c r="G32" s="9">
        <v>3351</v>
      </c>
      <c r="H32" s="9">
        <v>4199</v>
      </c>
      <c r="I32" s="56">
        <v>7840</v>
      </c>
      <c r="J32" s="9"/>
      <c r="K32" s="9"/>
      <c r="L32" s="9"/>
      <c r="M32" s="12"/>
    </row>
    <row r="33" spans="1:13" x14ac:dyDescent="0.2">
      <c r="A33" s="7" t="s">
        <v>31</v>
      </c>
      <c r="B33" s="19">
        <v>12</v>
      </c>
      <c r="C33" s="19">
        <v>27</v>
      </c>
      <c r="D33" s="19">
        <v>142</v>
      </c>
      <c r="E33" s="51">
        <v>181</v>
      </c>
      <c r="F33" s="19">
        <v>71</v>
      </c>
      <c r="G33" s="19">
        <v>936</v>
      </c>
      <c r="H33" s="19">
        <v>601</v>
      </c>
      <c r="I33" s="51">
        <v>1608</v>
      </c>
      <c r="J33" s="19"/>
      <c r="K33" s="19"/>
      <c r="L33" s="19"/>
      <c r="M33" s="20"/>
    </row>
    <row r="34" spans="1:13" x14ac:dyDescent="0.2">
      <c r="A34" s="7" t="s">
        <v>32</v>
      </c>
      <c r="B34" s="19">
        <v>15</v>
      </c>
      <c r="C34" s="19">
        <v>67</v>
      </c>
      <c r="D34" s="19">
        <v>284</v>
      </c>
      <c r="E34" s="51">
        <v>366</v>
      </c>
      <c r="F34" s="19">
        <v>48</v>
      </c>
      <c r="G34" s="19">
        <v>1475</v>
      </c>
      <c r="H34" s="19">
        <v>1539</v>
      </c>
      <c r="I34" s="51">
        <v>3062</v>
      </c>
      <c r="J34" s="19"/>
      <c r="K34" s="19"/>
      <c r="L34" s="19"/>
      <c r="M34" s="20"/>
    </row>
    <row r="35" spans="1:13" x14ac:dyDescent="0.2">
      <c r="A35" s="7" t="s">
        <v>33</v>
      </c>
      <c r="B35" s="19">
        <v>6</v>
      </c>
      <c r="C35" s="19">
        <v>18</v>
      </c>
      <c r="D35" s="19">
        <v>51</v>
      </c>
      <c r="E35" s="51">
        <v>75</v>
      </c>
      <c r="F35" s="19">
        <v>11</v>
      </c>
      <c r="G35" s="19">
        <v>222</v>
      </c>
      <c r="H35" s="19">
        <v>134</v>
      </c>
      <c r="I35" s="51">
        <v>367</v>
      </c>
      <c r="J35" s="19"/>
      <c r="K35" s="19"/>
      <c r="L35" s="19"/>
      <c r="M35" s="20"/>
    </row>
    <row r="36" spans="1:13" x14ac:dyDescent="0.2">
      <c r="A36" s="7" t="s">
        <v>34</v>
      </c>
      <c r="B36" s="19">
        <v>9</v>
      </c>
      <c r="C36" s="19">
        <v>38</v>
      </c>
      <c r="D36" s="19">
        <v>81</v>
      </c>
      <c r="E36" s="51">
        <v>128</v>
      </c>
      <c r="F36" s="19">
        <v>35</v>
      </c>
      <c r="G36" s="19">
        <v>207</v>
      </c>
      <c r="H36" s="19">
        <v>252</v>
      </c>
      <c r="I36" s="51">
        <v>494</v>
      </c>
      <c r="J36" s="19"/>
      <c r="K36" s="19"/>
      <c r="L36" s="19"/>
      <c r="M36" s="20"/>
    </row>
    <row r="37" spans="1:13" x14ac:dyDescent="0.2">
      <c r="A37" s="7" t="s">
        <v>35</v>
      </c>
      <c r="B37" s="19">
        <v>18</v>
      </c>
      <c r="C37" s="19">
        <v>44</v>
      </c>
      <c r="D37" s="19">
        <v>259</v>
      </c>
      <c r="E37" s="51">
        <v>321</v>
      </c>
      <c r="F37" s="19">
        <v>46</v>
      </c>
      <c r="G37" s="19">
        <v>312</v>
      </c>
      <c r="H37" s="19">
        <v>1375</v>
      </c>
      <c r="I37" s="51">
        <v>1733</v>
      </c>
      <c r="J37" s="19"/>
      <c r="K37" s="19"/>
      <c r="L37" s="19"/>
      <c r="M37" s="20"/>
    </row>
    <row r="38" spans="1:13" x14ac:dyDescent="0.2">
      <c r="A38" s="7" t="s">
        <v>36</v>
      </c>
      <c r="B38" s="19">
        <v>11</v>
      </c>
      <c r="C38" s="19">
        <v>14</v>
      </c>
      <c r="D38" s="19">
        <v>50</v>
      </c>
      <c r="E38" s="51">
        <v>75</v>
      </c>
      <c r="F38" s="19">
        <v>41</v>
      </c>
      <c r="G38" s="19">
        <v>81</v>
      </c>
      <c r="H38" s="19">
        <v>111</v>
      </c>
      <c r="I38" s="51">
        <v>233</v>
      </c>
      <c r="J38" s="19"/>
      <c r="K38" s="19"/>
      <c r="L38" s="19"/>
      <c r="M38" s="20"/>
    </row>
    <row r="39" spans="1:13" x14ac:dyDescent="0.2">
      <c r="A39" s="7" t="s">
        <v>37</v>
      </c>
      <c r="B39" s="19">
        <v>15</v>
      </c>
      <c r="C39" s="19">
        <v>23</v>
      </c>
      <c r="D39" s="19">
        <v>65</v>
      </c>
      <c r="E39" s="51">
        <v>103</v>
      </c>
      <c r="F39" s="19">
        <v>38</v>
      </c>
      <c r="G39" s="19">
        <v>118</v>
      </c>
      <c r="H39" s="19">
        <v>187</v>
      </c>
      <c r="I39" s="51">
        <v>343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258</v>
      </c>
      <c r="C40" s="9">
        <v>359</v>
      </c>
      <c r="D40" s="9">
        <v>1382</v>
      </c>
      <c r="E40" s="56">
        <v>1999</v>
      </c>
      <c r="F40" s="9">
        <v>920</v>
      </c>
      <c r="G40" s="9">
        <v>4177</v>
      </c>
      <c r="H40" s="9">
        <v>7187</v>
      </c>
      <c r="I40" s="56">
        <v>12284</v>
      </c>
      <c r="J40" s="9"/>
      <c r="K40" s="9"/>
      <c r="L40" s="9"/>
      <c r="M40" s="12"/>
    </row>
    <row r="41" spans="1:13" x14ac:dyDescent="0.2">
      <c r="A41" s="7" t="s">
        <v>71</v>
      </c>
      <c r="B41" s="19">
        <v>27</v>
      </c>
      <c r="C41" s="19">
        <v>55</v>
      </c>
      <c r="D41" s="19">
        <v>148</v>
      </c>
      <c r="E41" s="51">
        <v>230</v>
      </c>
      <c r="F41" s="19">
        <v>63</v>
      </c>
      <c r="G41" s="19">
        <v>639</v>
      </c>
      <c r="H41" s="19">
        <v>469</v>
      </c>
      <c r="I41" s="51">
        <v>1171</v>
      </c>
      <c r="J41" s="19"/>
      <c r="K41" s="19"/>
      <c r="L41" s="19"/>
      <c r="M41" s="20"/>
    </row>
    <row r="42" spans="1:13" x14ac:dyDescent="0.2">
      <c r="A42" s="7" t="s">
        <v>72</v>
      </c>
      <c r="B42" s="19">
        <v>20</v>
      </c>
      <c r="C42" s="19">
        <v>46</v>
      </c>
      <c r="D42" s="19">
        <v>93</v>
      </c>
      <c r="E42" s="51">
        <v>159</v>
      </c>
      <c r="F42" s="19">
        <v>93</v>
      </c>
      <c r="G42" s="19">
        <v>337</v>
      </c>
      <c r="H42" s="19">
        <v>336</v>
      </c>
      <c r="I42" s="51">
        <v>766</v>
      </c>
      <c r="J42" s="19"/>
      <c r="K42" s="19"/>
      <c r="L42" s="19"/>
      <c r="M42" s="20"/>
    </row>
    <row r="43" spans="1:13" x14ac:dyDescent="0.2">
      <c r="A43" s="7" t="s">
        <v>73</v>
      </c>
      <c r="B43" s="19">
        <v>22</v>
      </c>
      <c r="C43" s="19">
        <v>41</v>
      </c>
      <c r="D43" s="19">
        <v>185</v>
      </c>
      <c r="E43" s="51">
        <v>248</v>
      </c>
      <c r="F43" s="19">
        <v>64</v>
      </c>
      <c r="G43" s="19">
        <v>329</v>
      </c>
      <c r="H43" s="19">
        <v>1005</v>
      </c>
      <c r="I43" s="51">
        <v>1398</v>
      </c>
      <c r="J43" s="19"/>
      <c r="K43" s="19"/>
      <c r="L43" s="19"/>
      <c r="M43" s="20"/>
    </row>
    <row r="44" spans="1:13" x14ac:dyDescent="0.2">
      <c r="A44" s="7" t="s">
        <v>74</v>
      </c>
      <c r="B44" s="19">
        <v>26</v>
      </c>
      <c r="C44" s="19">
        <v>6</v>
      </c>
      <c r="D44" s="19">
        <v>34</v>
      </c>
      <c r="E44" s="51">
        <v>66</v>
      </c>
      <c r="F44" s="19">
        <v>108</v>
      </c>
      <c r="G44" s="19">
        <v>8</v>
      </c>
      <c r="H44" s="19">
        <v>78</v>
      </c>
      <c r="I44" s="51">
        <v>194</v>
      </c>
      <c r="J44" s="19"/>
      <c r="K44" s="19"/>
      <c r="L44" s="19"/>
      <c r="M44" s="20"/>
    </row>
    <row r="45" spans="1:13" x14ac:dyDescent="0.2">
      <c r="A45" s="7" t="s">
        <v>75</v>
      </c>
      <c r="B45" s="19">
        <v>37</v>
      </c>
      <c r="C45" s="19">
        <v>12</v>
      </c>
      <c r="D45" s="19">
        <v>45</v>
      </c>
      <c r="E45" s="51">
        <v>94</v>
      </c>
      <c r="F45" s="19">
        <v>116</v>
      </c>
      <c r="G45" s="19">
        <v>25</v>
      </c>
      <c r="H45" s="19">
        <v>130</v>
      </c>
      <c r="I45" s="51">
        <v>271</v>
      </c>
      <c r="J45" s="19"/>
      <c r="K45" s="19"/>
      <c r="L45" s="19"/>
      <c r="M45" s="20"/>
    </row>
    <row r="46" spans="1:13" x14ac:dyDescent="0.2">
      <c r="A46" s="7" t="s">
        <v>76</v>
      </c>
      <c r="B46" s="19">
        <v>56</v>
      </c>
      <c r="C46" s="19">
        <v>53</v>
      </c>
      <c r="D46" s="19">
        <v>234</v>
      </c>
      <c r="E46" s="51">
        <v>343</v>
      </c>
      <c r="F46" s="19">
        <v>175</v>
      </c>
      <c r="G46" s="19">
        <v>485</v>
      </c>
      <c r="H46" s="19">
        <v>1161</v>
      </c>
      <c r="I46" s="51">
        <v>1821</v>
      </c>
      <c r="J46" s="19"/>
      <c r="K46" s="19"/>
      <c r="L46" s="19"/>
      <c r="M46" s="20"/>
    </row>
    <row r="47" spans="1:13" x14ac:dyDescent="0.2">
      <c r="A47" s="7" t="s">
        <v>77</v>
      </c>
      <c r="B47" s="19">
        <v>38</v>
      </c>
      <c r="C47" s="19">
        <v>43</v>
      </c>
      <c r="D47" s="19">
        <v>162</v>
      </c>
      <c r="E47" s="51">
        <v>243</v>
      </c>
      <c r="F47" s="19">
        <v>140</v>
      </c>
      <c r="G47" s="19">
        <v>316</v>
      </c>
      <c r="H47" s="19">
        <v>444</v>
      </c>
      <c r="I47" s="51">
        <v>900</v>
      </c>
      <c r="J47" s="19"/>
      <c r="K47" s="19"/>
      <c r="L47" s="19"/>
      <c r="M47" s="20"/>
    </row>
    <row r="48" spans="1:13" x14ac:dyDescent="0.2">
      <c r="A48" s="7" t="s">
        <v>78</v>
      </c>
      <c r="B48" s="19">
        <v>32</v>
      </c>
      <c r="C48" s="19">
        <v>103</v>
      </c>
      <c r="D48" s="19">
        <v>481</v>
      </c>
      <c r="E48" s="51">
        <v>616</v>
      </c>
      <c r="F48" s="19">
        <v>161</v>
      </c>
      <c r="G48" s="19">
        <v>2038</v>
      </c>
      <c r="H48" s="19">
        <v>3564</v>
      </c>
      <c r="I48" s="51">
        <v>5763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115</v>
      </c>
      <c r="C49" s="9">
        <v>316</v>
      </c>
      <c r="D49" s="9">
        <v>2111</v>
      </c>
      <c r="E49" s="56">
        <v>2542</v>
      </c>
      <c r="F49" s="9">
        <v>336</v>
      </c>
      <c r="G49" s="9">
        <v>2828</v>
      </c>
      <c r="H49" s="9">
        <v>14158</v>
      </c>
      <c r="I49" s="56">
        <v>17322</v>
      </c>
      <c r="J49" s="9"/>
      <c r="K49" s="9"/>
      <c r="L49" s="9"/>
      <c r="M49" s="12"/>
    </row>
    <row r="50" spans="1:13" x14ac:dyDescent="0.2">
      <c r="A50" s="7" t="s">
        <v>42</v>
      </c>
      <c r="B50" s="19">
        <v>7</v>
      </c>
      <c r="C50" s="19">
        <v>9</v>
      </c>
      <c r="D50" s="19">
        <v>56</v>
      </c>
      <c r="E50" s="51">
        <v>72</v>
      </c>
      <c r="F50" s="19">
        <v>16</v>
      </c>
      <c r="G50" s="19">
        <v>112</v>
      </c>
      <c r="H50" s="19">
        <v>184</v>
      </c>
      <c r="I50" s="51">
        <v>312</v>
      </c>
      <c r="J50" s="19"/>
      <c r="K50" s="19"/>
      <c r="L50" s="19"/>
      <c r="M50" s="20"/>
    </row>
    <row r="51" spans="1:13" x14ac:dyDescent="0.2">
      <c r="A51" s="7" t="s">
        <v>43</v>
      </c>
      <c r="B51" s="19">
        <v>8</v>
      </c>
      <c r="C51" s="19">
        <v>24</v>
      </c>
      <c r="D51" s="19">
        <v>129</v>
      </c>
      <c r="E51" s="51">
        <v>161</v>
      </c>
      <c r="F51" s="19">
        <v>23</v>
      </c>
      <c r="G51" s="19">
        <v>181</v>
      </c>
      <c r="H51" s="19">
        <v>814</v>
      </c>
      <c r="I51" s="51">
        <v>1018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 t="s">
        <v>206</v>
      </c>
      <c r="D52" s="19">
        <v>21</v>
      </c>
      <c r="E52" s="51">
        <v>29</v>
      </c>
      <c r="F52" s="19">
        <v>19</v>
      </c>
      <c r="G52" s="19" t="s">
        <v>206</v>
      </c>
      <c r="H52" s="19">
        <v>55</v>
      </c>
      <c r="I52" s="51">
        <v>80</v>
      </c>
      <c r="J52" s="19"/>
      <c r="K52" s="19"/>
      <c r="L52" s="19"/>
      <c r="M52" s="20"/>
    </row>
    <row r="53" spans="1:13" x14ac:dyDescent="0.2">
      <c r="A53" s="7" t="s">
        <v>45</v>
      </c>
      <c r="B53" s="19" t="s">
        <v>206</v>
      </c>
      <c r="C53" s="19">
        <v>31</v>
      </c>
      <c r="D53" s="19">
        <v>215</v>
      </c>
      <c r="E53" s="51">
        <v>249</v>
      </c>
      <c r="F53" s="19" t="s">
        <v>206</v>
      </c>
      <c r="G53" s="19">
        <v>322</v>
      </c>
      <c r="H53" s="19">
        <v>1536</v>
      </c>
      <c r="I53" s="51">
        <v>1866</v>
      </c>
      <c r="J53" s="19"/>
      <c r="K53" s="19"/>
      <c r="L53" s="19"/>
      <c r="M53" s="20"/>
    </row>
    <row r="54" spans="1:13" x14ac:dyDescent="0.2">
      <c r="A54" s="7" t="s">
        <v>94</v>
      </c>
      <c r="B54" s="19">
        <v>8</v>
      </c>
      <c r="C54" s="19">
        <v>16</v>
      </c>
      <c r="D54" s="19">
        <v>64</v>
      </c>
      <c r="E54" s="51">
        <v>88</v>
      </c>
      <c r="F54" s="19">
        <v>16</v>
      </c>
      <c r="G54" s="19">
        <v>73</v>
      </c>
      <c r="H54" s="19">
        <v>146</v>
      </c>
      <c r="I54" s="51">
        <v>235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43</v>
      </c>
      <c r="D55" s="19">
        <v>324</v>
      </c>
      <c r="E55" s="51">
        <v>375</v>
      </c>
      <c r="F55" s="19">
        <v>25</v>
      </c>
      <c r="G55" s="19">
        <v>379</v>
      </c>
      <c r="H55" s="19">
        <v>2392</v>
      </c>
      <c r="I55" s="51">
        <v>2796</v>
      </c>
      <c r="J55" s="19"/>
      <c r="K55" s="19"/>
      <c r="L55" s="19"/>
      <c r="M55" s="20"/>
    </row>
    <row r="56" spans="1:13" x14ac:dyDescent="0.2">
      <c r="A56" s="7" t="s">
        <v>96</v>
      </c>
      <c r="B56" s="19">
        <v>5</v>
      </c>
      <c r="C56" s="19">
        <v>79</v>
      </c>
      <c r="D56" s="19">
        <v>767</v>
      </c>
      <c r="E56" s="51">
        <v>851</v>
      </c>
      <c r="F56" s="19">
        <v>20</v>
      </c>
      <c r="G56" s="19">
        <v>1055</v>
      </c>
      <c r="H56" s="19">
        <v>6163</v>
      </c>
      <c r="I56" s="51">
        <v>7238</v>
      </c>
      <c r="J56" s="19"/>
      <c r="K56" s="19"/>
      <c r="L56" s="19"/>
      <c r="M56" s="20"/>
    </row>
    <row r="57" spans="1:13" x14ac:dyDescent="0.2">
      <c r="A57" s="7" t="s">
        <v>47</v>
      </c>
      <c r="B57" s="19">
        <v>18</v>
      </c>
      <c r="C57" s="19">
        <v>8</v>
      </c>
      <c r="D57" s="19">
        <v>56</v>
      </c>
      <c r="E57" s="51">
        <v>82</v>
      </c>
      <c r="F57" s="19">
        <v>45</v>
      </c>
      <c r="G57" s="19">
        <v>73</v>
      </c>
      <c r="H57" s="19">
        <v>157</v>
      </c>
      <c r="I57" s="51">
        <v>275</v>
      </c>
      <c r="J57" s="19"/>
      <c r="K57" s="19"/>
      <c r="L57" s="19"/>
      <c r="M57" s="20"/>
    </row>
    <row r="58" spans="1:13" x14ac:dyDescent="0.2">
      <c r="A58" s="7" t="s">
        <v>97</v>
      </c>
      <c r="B58" s="19">
        <v>8</v>
      </c>
      <c r="C58" s="19">
        <v>19</v>
      </c>
      <c r="D58" s="19">
        <v>84</v>
      </c>
      <c r="E58" s="51">
        <v>111</v>
      </c>
      <c r="F58" s="19">
        <v>25</v>
      </c>
      <c r="G58" s="19">
        <v>128</v>
      </c>
      <c r="H58" s="19">
        <v>769</v>
      </c>
      <c r="I58" s="51">
        <v>922</v>
      </c>
      <c r="J58" s="19"/>
      <c r="K58" s="19"/>
      <c r="L58" s="19"/>
      <c r="M58" s="20"/>
    </row>
    <row r="59" spans="1:13" x14ac:dyDescent="0.2">
      <c r="A59" s="7" t="s">
        <v>48</v>
      </c>
      <c r="B59" s="19">
        <v>5</v>
      </c>
      <c r="C59" s="19">
        <v>13</v>
      </c>
      <c r="D59" s="19">
        <v>128</v>
      </c>
      <c r="E59" s="51">
        <v>146</v>
      </c>
      <c r="F59" s="19">
        <v>15</v>
      </c>
      <c r="G59" s="19">
        <v>67</v>
      </c>
      <c r="H59" s="19">
        <v>836</v>
      </c>
      <c r="I59" s="51">
        <v>918</v>
      </c>
      <c r="J59" s="19"/>
      <c r="K59" s="19"/>
      <c r="L59" s="19"/>
      <c r="M59" s="20"/>
    </row>
    <row r="60" spans="1:13" x14ac:dyDescent="0.2">
      <c r="A60" s="7" t="s">
        <v>49</v>
      </c>
      <c r="B60" s="19">
        <v>10</v>
      </c>
      <c r="C60" s="19">
        <v>19</v>
      </c>
      <c r="D60" s="19">
        <v>115</v>
      </c>
      <c r="E60" s="51">
        <v>144</v>
      </c>
      <c r="F60" s="19">
        <v>36</v>
      </c>
      <c r="G60" s="19">
        <v>145</v>
      </c>
      <c r="H60" s="19">
        <v>603</v>
      </c>
      <c r="I60" s="51">
        <v>784</v>
      </c>
      <c r="J60" s="19"/>
      <c r="K60" s="19"/>
      <c r="L60" s="19"/>
      <c r="M60" s="20"/>
    </row>
    <row r="61" spans="1:13" x14ac:dyDescent="0.2">
      <c r="A61" s="7" t="s">
        <v>98</v>
      </c>
      <c r="B61" s="19">
        <v>30</v>
      </c>
      <c r="C61" s="19">
        <v>52</v>
      </c>
      <c r="D61" s="19">
        <v>152</v>
      </c>
      <c r="E61" s="51">
        <v>234</v>
      </c>
      <c r="F61" s="19">
        <v>88</v>
      </c>
      <c r="G61" s="19">
        <v>287</v>
      </c>
      <c r="H61" s="19">
        <v>503</v>
      </c>
      <c r="I61" s="51">
        <v>878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120</v>
      </c>
      <c r="C62" s="9">
        <v>221</v>
      </c>
      <c r="D62" s="9">
        <v>829</v>
      </c>
      <c r="E62" s="56">
        <v>1170</v>
      </c>
      <c r="F62" s="9">
        <v>281</v>
      </c>
      <c r="G62" s="9">
        <v>1387</v>
      </c>
      <c r="H62" s="9">
        <v>2373</v>
      </c>
      <c r="I62" s="56">
        <v>4041</v>
      </c>
      <c r="J62" s="9"/>
      <c r="K62" s="9"/>
      <c r="L62" s="9"/>
      <c r="M62" s="12"/>
    </row>
    <row r="63" spans="1:13" x14ac:dyDescent="0.2">
      <c r="A63" s="7" t="s">
        <v>50</v>
      </c>
      <c r="B63" s="19" t="s">
        <v>206</v>
      </c>
      <c r="C63" s="19" t="s">
        <v>206</v>
      </c>
      <c r="D63" s="19" t="s">
        <v>206</v>
      </c>
      <c r="E63" s="51">
        <v>7</v>
      </c>
      <c r="F63" s="19" t="s">
        <v>206</v>
      </c>
      <c r="G63" s="19" t="s">
        <v>206</v>
      </c>
      <c r="H63" s="19" t="s">
        <v>206</v>
      </c>
      <c r="I63" s="51">
        <v>14</v>
      </c>
      <c r="J63" s="19"/>
      <c r="K63" s="19"/>
      <c r="L63" s="19"/>
      <c r="M63" s="20"/>
    </row>
    <row r="64" spans="1:13" x14ac:dyDescent="0.2">
      <c r="A64" s="7" t="s">
        <v>51</v>
      </c>
      <c r="B64" s="19">
        <v>4</v>
      </c>
      <c r="C64" s="19">
        <v>6</v>
      </c>
      <c r="D64" s="19">
        <v>18</v>
      </c>
      <c r="E64" s="51">
        <v>28</v>
      </c>
      <c r="F64" s="19">
        <v>8</v>
      </c>
      <c r="G64" s="19">
        <v>11</v>
      </c>
      <c r="H64" s="19">
        <v>65</v>
      </c>
      <c r="I64" s="51">
        <v>84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 t="s">
        <v>206</v>
      </c>
      <c r="D65" s="19">
        <v>13</v>
      </c>
      <c r="E65" s="51">
        <v>18</v>
      </c>
      <c r="F65" s="19" t="s">
        <v>206</v>
      </c>
      <c r="G65" s="19" t="s">
        <v>206</v>
      </c>
      <c r="H65" s="19">
        <v>24</v>
      </c>
      <c r="I65" s="51">
        <v>31</v>
      </c>
      <c r="J65" s="19"/>
      <c r="K65" s="19"/>
      <c r="L65" s="19"/>
      <c r="M65" s="20"/>
    </row>
    <row r="66" spans="1:13" x14ac:dyDescent="0.2">
      <c r="A66" s="7" t="s">
        <v>53</v>
      </c>
      <c r="B66" s="19">
        <v>6</v>
      </c>
      <c r="C66" s="19" t="s">
        <v>206</v>
      </c>
      <c r="D66" s="19">
        <v>12</v>
      </c>
      <c r="E66" s="51">
        <v>19</v>
      </c>
      <c r="F66" s="19">
        <v>9</v>
      </c>
      <c r="G66" s="19" t="s">
        <v>206</v>
      </c>
      <c r="H66" s="19">
        <v>13</v>
      </c>
      <c r="I66" s="51">
        <v>23</v>
      </c>
      <c r="J66" s="19"/>
      <c r="K66" s="19"/>
      <c r="L66" s="19"/>
      <c r="M66" s="20"/>
    </row>
    <row r="67" spans="1:13" x14ac:dyDescent="0.2">
      <c r="A67" s="7" t="s">
        <v>54</v>
      </c>
      <c r="B67" s="19">
        <v>15</v>
      </c>
      <c r="C67" s="19">
        <v>23</v>
      </c>
      <c r="D67" s="19">
        <v>43</v>
      </c>
      <c r="E67" s="51">
        <v>81</v>
      </c>
      <c r="F67" s="19">
        <v>44</v>
      </c>
      <c r="G67" s="19">
        <v>83</v>
      </c>
      <c r="H67" s="19">
        <v>98</v>
      </c>
      <c r="I67" s="51">
        <v>225</v>
      </c>
      <c r="J67" s="19"/>
      <c r="K67" s="19"/>
      <c r="L67" s="19"/>
      <c r="M67" s="20"/>
    </row>
    <row r="68" spans="1:13" x14ac:dyDescent="0.2">
      <c r="A68" s="7" t="s">
        <v>55</v>
      </c>
      <c r="B68" s="19">
        <v>14</v>
      </c>
      <c r="C68" s="19">
        <v>29</v>
      </c>
      <c r="D68" s="19">
        <v>119</v>
      </c>
      <c r="E68" s="51">
        <v>162</v>
      </c>
      <c r="F68" s="19">
        <v>41</v>
      </c>
      <c r="G68" s="19">
        <v>158</v>
      </c>
      <c r="H68" s="19">
        <v>403</v>
      </c>
      <c r="I68" s="51">
        <v>602</v>
      </c>
      <c r="J68" s="19"/>
      <c r="K68" s="19"/>
      <c r="L68" s="19"/>
      <c r="M68" s="20"/>
    </row>
    <row r="69" spans="1:13" x14ac:dyDescent="0.2">
      <c r="A69" s="7" t="s">
        <v>56</v>
      </c>
      <c r="B69" s="19">
        <v>4</v>
      </c>
      <c r="C69" s="19">
        <v>17</v>
      </c>
      <c r="D69" s="19">
        <v>22</v>
      </c>
      <c r="E69" s="51">
        <v>43</v>
      </c>
      <c r="F69" s="19">
        <v>14</v>
      </c>
      <c r="G69" s="19">
        <v>79</v>
      </c>
      <c r="H69" s="19">
        <v>45</v>
      </c>
      <c r="I69" s="51">
        <v>138</v>
      </c>
      <c r="J69" s="19"/>
      <c r="K69" s="19"/>
      <c r="L69" s="19"/>
      <c r="M69" s="20"/>
    </row>
    <row r="70" spans="1:13" x14ac:dyDescent="0.2">
      <c r="A70" s="7" t="s">
        <v>57</v>
      </c>
      <c r="B70" s="19">
        <v>7</v>
      </c>
      <c r="C70" s="19">
        <v>13</v>
      </c>
      <c r="D70" s="19">
        <v>41</v>
      </c>
      <c r="E70" s="51">
        <v>61</v>
      </c>
      <c r="F70" s="19">
        <v>23</v>
      </c>
      <c r="G70" s="19">
        <v>70</v>
      </c>
      <c r="H70" s="19">
        <v>167</v>
      </c>
      <c r="I70" s="51">
        <v>260</v>
      </c>
      <c r="J70" s="19"/>
      <c r="K70" s="19"/>
      <c r="L70" s="19"/>
      <c r="M70" s="20"/>
    </row>
    <row r="71" spans="1:13" x14ac:dyDescent="0.2">
      <c r="A71" s="7" t="s">
        <v>58</v>
      </c>
      <c r="B71" s="19">
        <v>17</v>
      </c>
      <c r="C71" s="19">
        <v>40</v>
      </c>
      <c r="D71" s="19">
        <v>209</v>
      </c>
      <c r="E71" s="51">
        <v>266</v>
      </c>
      <c r="F71" s="19">
        <v>30</v>
      </c>
      <c r="G71" s="19">
        <v>340</v>
      </c>
      <c r="H71" s="19">
        <v>596</v>
      </c>
      <c r="I71" s="51">
        <v>966</v>
      </c>
      <c r="J71" s="19"/>
      <c r="K71" s="19"/>
      <c r="L71" s="19"/>
      <c r="M71" s="20"/>
    </row>
    <row r="72" spans="1:13" x14ac:dyDescent="0.2">
      <c r="A72" s="7" t="s">
        <v>99</v>
      </c>
      <c r="B72" s="19">
        <v>21</v>
      </c>
      <c r="C72" s="19">
        <v>49</v>
      </c>
      <c r="D72" s="19">
        <v>270</v>
      </c>
      <c r="E72" s="51">
        <v>340</v>
      </c>
      <c r="F72" s="19">
        <v>41</v>
      </c>
      <c r="G72" s="19">
        <v>218</v>
      </c>
      <c r="H72" s="19">
        <v>806</v>
      </c>
      <c r="I72" s="51">
        <v>1065</v>
      </c>
      <c r="J72" s="19"/>
      <c r="K72" s="19"/>
      <c r="L72" s="19"/>
      <c r="M72" s="20"/>
    </row>
    <row r="73" spans="1:13" x14ac:dyDescent="0.2">
      <c r="A73" s="7" t="s">
        <v>59</v>
      </c>
      <c r="B73" s="19">
        <v>13</v>
      </c>
      <c r="C73" s="19">
        <v>31</v>
      </c>
      <c r="D73" s="19">
        <v>65</v>
      </c>
      <c r="E73" s="51">
        <v>109</v>
      </c>
      <c r="F73" s="19">
        <v>25</v>
      </c>
      <c r="G73" s="19">
        <v>351</v>
      </c>
      <c r="H73" s="19">
        <v>122</v>
      </c>
      <c r="I73" s="51">
        <v>498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14</v>
      </c>
      <c r="C74" s="19">
        <v>8</v>
      </c>
      <c r="D74" s="19">
        <v>14</v>
      </c>
      <c r="E74" s="51">
        <v>36</v>
      </c>
      <c r="F74" s="19">
        <v>32</v>
      </c>
      <c r="G74" s="19">
        <v>72</v>
      </c>
      <c r="H74" s="19">
        <v>31</v>
      </c>
      <c r="I74" s="51">
        <v>135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141</v>
      </c>
      <c r="C75" s="9">
        <v>480</v>
      </c>
      <c r="D75" s="9">
        <v>3942</v>
      </c>
      <c r="E75" s="56">
        <v>4563</v>
      </c>
      <c r="F75" s="9">
        <v>404</v>
      </c>
      <c r="G75" s="9">
        <v>4521</v>
      </c>
      <c r="H75" s="9">
        <v>31834</v>
      </c>
      <c r="I75" s="56">
        <v>36759</v>
      </c>
      <c r="J75" s="9"/>
      <c r="K75" s="9"/>
      <c r="L75" s="9"/>
      <c r="M75" s="12"/>
    </row>
    <row r="76" spans="1:13" x14ac:dyDescent="0.2">
      <c r="A76" s="7" t="s">
        <v>67</v>
      </c>
      <c r="B76" s="19">
        <v>43</v>
      </c>
      <c r="C76" s="19">
        <v>388</v>
      </c>
      <c r="D76" s="19">
        <v>3414</v>
      </c>
      <c r="E76" s="51">
        <v>3845</v>
      </c>
      <c r="F76" s="19">
        <v>155</v>
      </c>
      <c r="G76" s="19">
        <v>3981</v>
      </c>
      <c r="H76" s="19">
        <v>28676</v>
      </c>
      <c r="I76" s="51">
        <v>32812</v>
      </c>
      <c r="J76" s="19"/>
      <c r="K76" s="19"/>
      <c r="L76" s="19"/>
      <c r="M76" s="20"/>
    </row>
    <row r="77" spans="1:13" x14ac:dyDescent="0.2">
      <c r="A77" s="7" t="s">
        <v>68</v>
      </c>
      <c r="B77" s="19">
        <v>39</v>
      </c>
      <c r="C77" s="19">
        <v>32</v>
      </c>
      <c r="D77" s="19">
        <v>128</v>
      </c>
      <c r="E77" s="51">
        <v>199</v>
      </c>
      <c r="F77" s="19">
        <v>105</v>
      </c>
      <c r="G77" s="19">
        <v>195</v>
      </c>
      <c r="H77" s="19">
        <v>593</v>
      </c>
      <c r="I77" s="51">
        <v>893</v>
      </c>
      <c r="J77" s="19"/>
      <c r="K77" s="19"/>
      <c r="L77" s="19"/>
      <c r="M77" s="20"/>
    </row>
    <row r="78" spans="1:13" x14ac:dyDescent="0.2">
      <c r="A78" s="7" t="s">
        <v>69</v>
      </c>
      <c r="B78" s="19">
        <v>50</v>
      </c>
      <c r="C78" s="19">
        <v>53</v>
      </c>
      <c r="D78" s="19">
        <v>377</v>
      </c>
      <c r="E78" s="51">
        <v>480</v>
      </c>
      <c r="F78" s="19">
        <v>124</v>
      </c>
      <c r="G78" s="19">
        <v>332</v>
      </c>
      <c r="H78" s="19">
        <v>2459</v>
      </c>
      <c r="I78" s="51">
        <v>2915</v>
      </c>
      <c r="J78" s="19"/>
      <c r="K78" s="19"/>
      <c r="L78" s="19"/>
      <c r="M78" s="20"/>
    </row>
    <row r="79" spans="1:13" x14ac:dyDescent="0.2">
      <c r="A79" s="7" t="s">
        <v>70</v>
      </c>
      <c r="B79" s="19">
        <v>9</v>
      </c>
      <c r="C79" s="19">
        <v>7</v>
      </c>
      <c r="D79" s="19">
        <v>23</v>
      </c>
      <c r="E79" s="51">
        <v>39</v>
      </c>
      <c r="F79" s="19">
        <v>20</v>
      </c>
      <c r="G79" s="19">
        <v>13</v>
      </c>
      <c r="H79" s="19">
        <v>106</v>
      </c>
      <c r="I79" s="51">
        <v>139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445</v>
      </c>
      <c r="C80" s="9">
        <v>440</v>
      </c>
      <c r="D80" s="9">
        <v>1832</v>
      </c>
      <c r="E80" s="56">
        <v>2717</v>
      </c>
      <c r="F80" s="9">
        <v>1142</v>
      </c>
      <c r="G80" s="9">
        <v>3336</v>
      </c>
      <c r="H80" s="9">
        <v>11571</v>
      </c>
      <c r="I80" s="56">
        <v>16049</v>
      </c>
      <c r="J80" s="9"/>
      <c r="K80" s="9"/>
      <c r="L80" s="9"/>
      <c r="M80" s="12"/>
    </row>
    <row r="81" spans="1:13" x14ac:dyDescent="0.2">
      <c r="A81" s="7" t="s">
        <v>61</v>
      </c>
      <c r="B81" s="19">
        <v>76</v>
      </c>
      <c r="C81" s="19">
        <v>143</v>
      </c>
      <c r="D81" s="19">
        <v>938</v>
      </c>
      <c r="E81" s="51">
        <v>1157</v>
      </c>
      <c r="F81" s="19">
        <v>203</v>
      </c>
      <c r="G81" s="19">
        <v>971</v>
      </c>
      <c r="H81" s="19">
        <v>7594</v>
      </c>
      <c r="I81" s="51">
        <v>8768</v>
      </c>
      <c r="J81" s="19"/>
      <c r="K81" s="19"/>
      <c r="L81" s="19"/>
      <c r="M81" s="20"/>
    </row>
    <row r="82" spans="1:13" x14ac:dyDescent="0.2">
      <c r="A82" s="7" t="s">
        <v>62</v>
      </c>
      <c r="B82" s="19">
        <v>19</v>
      </c>
      <c r="C82" s="19">
        <v>18</v>
      </c>
      <c r="D82" s="19">
        <v>25</v>
      </c>
      <c r="E82" s="51">
        <v>62</v>
      </c>
      <c r="F82" s="19">
        <v>53</v>
      </c>
      <c r="G82" s="19">
        <v>69</v>
      </c>
      <c r="H82" s="19">
        <v>85</v>
      </c>
      <c r="I82" s="51">
        <v>207</v>
      </c>
      <c r="J82" s="19"/>
      <c r="K82" s="19"/>
      <c r="L82" s="19"/>
      <c r="M82" s="20"/>
    </row>
    <row r="83" spans="1:13" x14ac:dyDescent="0.2">
      <c r="A83" s="7" t="s">
        <v>63</v>
      </c>
      <c r="B83" s="19">
        <v>19</v>
      </c>
      <c r="C83" s="19">
        <v>5</v>
      </c>
      <c r="D83" s="19">
        <v>8</v>
      </c>
      <c r="E83" s="51">
        <v>32</v>
      </c>
      <c r="F83" s="19">
        <v>50</v>
      </c>
      <c r="G83" s="19">
        <v>8</v>
      </c>
      <c r="H83" s="19">
        <v>16</v>
      </c>
      <c r="I83" s="51">
        <v>74</v>
      </c>
      <c r="J83" s="19"/>
      <c r="K83" s="19"/>
      <c r="L83" s="19"/>
      <c r="M83" s="20"/>
    </row>
    <row r="84" spans="1:13" x14ac:dyDescent="0.2">
      <c r="A84" s="7" t="s">
        <v>64</v>
      </c>
      <c r="B84" s="19">
        <v>23</v>
      </c>
      <c r="C84" s="19">
        <v>38</v>
      </c>
      <c r="D84" s="19">
        <v>47</v>
      </c>
      <c r="E84" s="51">
        <v>108</v>
      </c>
      <c r="F84" s="19">
        <v>62</v>
      </c>
      <c r="G84" s="19">
        <v>172</v>
      </c>
      <c r="H84" s="19">
        <v>168</v>
      </c>
      <c r="I84" s="51">
        <v>402</v>
      </c>
      <c r="J84" s="19"/>
      <c r="K84" s="19"/>
      <c r="L84" s="19"/>
      <c r="M84" s="20"/>
    </row>
    <row r="85" spans="1:13" x14ac:dyDescent="0.2">
      <c r="A85" s="7" t="s">
        <v>101</v>
      </c>
      <c r="B85" s="19">
        <v>82</v>
      </c>
      <c r="C85" s="19">
        <v>98</v>
      </c>
      <c r="D85" s="19">
        <v>343</v>
      </c>
      <c r="E85" s="51">
        <v>523</v>
      </c>
      <c r="F85" s="19">
        <v>196</v>
      </c>
      <c r="G85" s="19">
        <v>547</v>
      </c>
      <c r="H85" s="19">
        <v>1576</v>
      </c>
      <c r="I85" s="51">
        <v>2319</v>
      </c>
      <c r="J85" s="19"/>
      <c r="K85" s="19"/>
      <c r="L85" s="19"/>
      <c r="M85" s="20"/>
    </row>
    <row r="86" spans="1:13" x14ac:dyDescent="0.2">
      <c r="A86" s="7" t="s">
        <v>90</v>
      </c>
      <c r="B86" s="19">
        <v>10</v>
      </c>
      <c r="C86" s="19">
        <v>5</v>
      </c>
      <c r="D86" s="19">
        <v>12</v>
      </c>
      <c r="E86" s="51">
        <v>27</v>
      </c>
      <c r="F86" s="19">
        <v>17</v>
      </c>
      <c r="G86" s="19">
        <v>14</v>
      </c>
      <c r="H86" s="19">
        <v>40</v>
      </c>
      <c r="I86" s="51">
        <v>71</v>
      </c>
      <c r="J86" s="19"/>
      <c r="K86" s="19"/>
      <c r="L86" s="19"/>
      <c r="M86" s="20"/>
    </row>
    <row r="87" spans="1:13" x14ac:dyDescent="0.2">
      <c r="A87" s="7" t="s">
        <v>65</v>
      </c>
      <c r="B87" s="19">
        <v>14</v>
      </c>
      <c r="C87" s="19">
        <v>22</v>
      </c>
      <c r="D87" s="19">
        <v>75</v>
      </c>
      <c r="E87" s="51">
        <v>111</v>
      </c>
      <c r="F87" s="19">
        <v>47</v>
      </c>
      <c r="G87" s="19">
        <v>225</v>
      </c>
      <c r="H87" s="19">
        <v>296</v>
      </c>
      <c r="I87" s="51">
        <v>568</v>
      </c>
      <c r="J87" s="19"/>
      <c r="K87" s="19"/>
      <c r="L87" s="19"/>
      <c r="M87" s="20"/>
    </row>
    <row r="88" spans="1:13" x14ac:dyDescent="0.2">
      <c r="A88" s="7" t="s">
        <v>66</v>
      </c>
      <c r="B88" s="19">
        <v>74</v>
      </c>
      <c r="C88" s="19">
        <v>27</v>
      </c>
      <c r="D88" s="19">
        <v>70</v>
      </c>
      <c r="E88" s="51">
        <v>171</v>
      </c>
      <c r="F88" s="19">
        <v>173</v>
      </c>
      <c r="G88" s="19">
        <v>99</v>
      </c>
      <c r="H88" s="19">
        <v>168</v>
      </c>
      <c r="I88" s="51">
        <v>440</v>
      </c>
      <c r="J88" s="19"/>
      <c r="K88" s="19"/>
      <c r="L88" s="19"/>
      <c r="M88" s="20"/>
    </row>
    <row r="89" spans="1:13" x14ac:dyDescent="0.2">
      <c r="A89" s="7" t="s">
        <v>79</v>
      </c>
      <c r="B89" s="19">
        <v>48</v>
      </c>
      <c r="C89" s="19">
        <v>22</v>
      </c>
      <c r="D89" s="19">
        <v>116</v>
      </c>
      <c r="E89" s="51">
        <v>186</v>
      </c>
      <c r="F89" s="19">
        <v>135</v>
      </c>
      <c r="G89" s="19">
        <v>628</v>
      </c>
      <c r="H89" s="19">
        <v>385</v>
      </c>
      <c r="I89" s="51">
        <v>1148</v>
      </c>
      <c r="J89" s="19"/>
      <c r="K89" s="19"/>
      <c r="L89" s="19"/>
      <c r="M89" s="20"/>
    </row>
    <row r="90" spans="1:13" x14ac:dyDescent="0.2">
      <c r="A90" s="7" t="s">
        <v>80</v>
      </c>
      <c r="B90" s="19">
        <v>43</v>
      </c>
      <c r="C90" s="19">
        <v>39</v>
      </c>
      <c r="D90" s="19">
        <v>146</v>
      </c>
      <c r="E90" s="51">
        <v>228</v>
      </c>
      <c r="F90" s="19">
        <v>108</v>
      </c>
      <c r="G90" s="19">
        <v>362</v>
      </c>
      <c r="H90" s="19">
        <v>998</v>
      </c>
      <c r="I90" s="51">
        <v>1468</v>
      </c>
      <c r="J90" s="19"/>
      <c r="K90" s="19"/>
      <c r="L90" s="19"/>
      <c r="M90" s="20"/>
    </row>
    <row r="91" spans="1:13" x14ac:dyDescent="0.2">
      <c r="A91" s="7" t="s">
        <v>81</v>
      </c>
      <c r="B91" s="19">
        <v>37</v>
      </c>
      <c r="C91" s="19">
        <v>23</v>
      </c>
      <c r="D91" s="19">
        <v>52</v>
      </c>
      <c r="E91" s="51">
        <v>112</v>
      </c>
      <c r="F91" s="19">
        <v>98</v>
      </c>
      <c r="G91" s="19">
        <v>241</v>
      </c>
      <c r="H91" s="19">
        <v>245</v>
      </c>
      <c r="I91" s="51">
        <v>584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559</v>
      </c>
      <c r="C92" s="9">
        <v>336</v>
      </c>
      <c r="D92" s="9">
        <v>1422</v>
      </c>
      <c r="E92" s="56">
        <v>2317</v>
      </c>
      <c r="F92" s="9">
        <v>1422</v>
      </c>
      <c r="G92" s="9">
        <v>2322</v>
      </c>
      <c r="H92" s="9">
        <v>7609</v>
      </c>
      <c r="I92" s="56">
        <v>11353</v>
      </c>
      <c r="J92" s="9"/>
      <c r="K92" s="9"/>
      <c r="L92" s="9"/>
      <c r="M92" s="12"/>
    </row>
    <row r="93" spans="1:13" x14ac:dyDescent="0.2">
      <c r="A93" s="7" t="s">
        <v>6</v>
      </c>
      <c r="B93" s="19">
        <v>11</v>
      </c>
      <c r="C93" s="19" t="s">
        <v>206</v>
      </c>
      <c r="D93" s="19">
        <v>22</v>
      </c>
      <c r="E93" s="51">
        <v>36</v>
      </c>
      <c r="F93" s="19">
        <v>31</v>
      </c>
      <c r="G93" s="19" t="s">
        <v>206</v>
      </c>
      <c r="H93" s="19">
        <v>79</v>
      </c>
      <c r="I93" s="51">
        <v>174</v>
      </c>
      <c r="J93" s="19"/>
      <c r="K93" s="19"/>
      <c r="L93" s="19"/>
      <c r="M93" s="20"/>
    </row>
    <row r="94" spans="1:13" x14ac:dyDescent="0.2">
      <c r="A94" s="7" t="s">
        <v>7</v>
      </c>
      <c r="B94" s="19">
        <v>11</v>
      </c>
      <c r="C94" s="19">
        <v>27</v>
      </c>
      <c r="D94" s="19">
        <v>138</v>
      </c>
      <c r="E94" s="51">
        <v>176</v>
      </c>
      <c r="F94" s="19">
        <v>25</v>
      </c>
      <c r="G94" s="19">
        <v>113</v>
      </c>
      <c r="H94" s="19">
        <v>1194</v>
      </c>
      <c r="I94" s="51">
        <v>1332</v>
      </c>
      <c r="J94" s="19"/>
      <c r="K94" s="19"/>
      <c r="L94" s="19"/>
      <c r="M94" s="20"/>
    </row>
    <row r="95" spans="1:13" x14ac:dyDescent="0.2">
      <c r="A95" s="7" t="s">
        <v>8</v>
      </c>
      <c r="B95" s="19">
        <v>4</v>
      </c>
      <c r="C95" s="19">
        <v>4</v>
      </c>
      <c r="D95" s="19">
        <v>31</v>
      </c>
      <c r="E95" s="51">
        <v>39</v>
      </c>
      <c r="F95" s="19">
        <v>12</v>
      </c>
      <c r="G95" s="19">
        <v>18</v>
      </c>
      <c r="H95" s="19">
        <v>80</v>
      </c>
      <c r="I95" s="51">
        <v>110</v>
      </c>
      <c r="J95" s="19"/>
      <c r="K95" s="19"/>
      <c r="L95" s="19"/>
      <c r="M95" s="20"/>
    </row>
    <row r="96" spans="1:13" x14ac:dyDescent="0.2">
      <c r="A96" s="7" t="s">
        <v>9</v>
      </c>
      <c r="B96" s="19">
        <v>6</v>
      </c>
      <c r="C96" s="19">
        <v>15</v>
      </c>
      <c r="D96" s="19">
        <v>54</v>
      </c>
      <c r="E96" s="51">
        <v>75</v>
      </c>
      <c r="F96" s="19">
        <v>16</v>
      </c>
      <c r="G96" s="19">
        <v>59</v>
      </c>
      <c r="H96" s="19">
        <v>240</v>
      </c>
      <c r="I96" s="51">
        <v>315</v>
      </c>
      <c r="J96" s="19"/>
      <c r="K96" s="19"/>
      <c r="L96" s="19"/>
      <c r="M96" s="20"/>
    </row>
    <row r="97" spans="1:13" x14ac:dyDescent="0.2">
      <c r="A97" s="7" t="s">
        <v>10</v>
      </c>
      <c r="B97" s="19">
        <v>30</v>
      </c>
      <c r="C97" s="19">
        <v>19</v>
      </c>
      <c r="D97" s="19">
        <v>65</v>
      </c>
      <c r="E97" s="51">
        <v>114</v>
      </c>
      <c r="F97" s="19">
        <v>72</v>
      </c>
      <c r="G97" s="19">
        <v>190</v>
      </c>
      <c r="H97" s="19">
        <v>397</v>
      </c>
      <c r="I97" s="51">
        <v>659</v>
      </c>
      <c r="J97" s="19"/>
      <c r="K97" s="19"/>
      <c r="L97" s="19"/>
      <c r="M97" s="20"/>
    </row>
    <row r="98" spans="1:13" x14ac:dyDescent="0.2">
      <c r="A98" s="7" t="s">
        <v>11</v>
      </c>
      <c r="B98" s="19">
        <v>104</v>
      </c>
      <c r="C98" s="19">
        <v>40</v>
      </c>
      <c r="D98" s="19">
        <v>101</v>
      </c>
      <c r="E98" s="51">
        <v>245</v>
      </c>
      <c r="F98" s="19">
        <v>253</v>
      </c>
      <c r="G98" s="19">
        <v>199</v>
      </c>
      <c r="H98" s="19">
        <v>390</v>
      </c>
      <c r="I98" s="51">
        <v>842</v>
      </c>
      <c r="J98" s="19"/>
      <c r="K98" s="19"/>
      <c r="L98" s="19"/>
      <c r="M98" s="20"/>
    </row>
    <row r="99" spans="1:13" x14ac:dyDescent="0.2">
      <c r="A99" s="7" t="s">
        <v>12</v>
      </c>
      <c r="B99" s="19">
        <v>86</v>
      </c>
      <c r="C99" s="19">
        <v>68</v>
      </c>
      <c r="D99" s="19">
        <v>374</v>
      </c>
      <c r="E99" s="51">
        <v>528</v>
      </c>
      <c r="F99" s="19">
        <v>226</v>
      </c>
      <c r="G99" s="19">
        <v>592</v>
      </c>
      <c r="H99" s="19">
        <v>2436</v>
      </c>
      <c r="I99" s="51">
        <v>3254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74</v>
      </c>
      <c r="C100" s="19">
        <v>17</v>
      </c>
      <c r="D100" s="19">
        <v>61</v>
      </c>
      <c r="E100" s="51">
        <v>152</v>
      </c>
      <c r="F100" s="19">
        <v>181</v>
      </c>
      <c r="G100" s="19">
        <v>65</v>
      </c>
      <c r="H100" s="19">
        <v>191</v>
      </c>
      <c r="I100" s="51">
        <v>437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52</v>
      </c>
      <c r="C101" s="19">
        <v>27</v>
      </c>
      <c r="D101" s="19">
        <v>112</v>
      </c>
      <c r="E101" s="51">
        <v>191</v>
      </c>
      <c r="F101" s="19">
        <v>151</v>
      </c>
      <c r="G101" s="19">
        <v>136</v>
      </c>
      <c r="H101" s="19">
        <v>417</v>
      </c>
      <c r="I101" s="51">
        <v>704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33</v>
      </c>
      <c r="C102" s="19">
        <v>27</v>
      </c>
      <c r="D102" s="19">
        <v>127</v>
      </c>
      <c r="E102" s="51">
        <v>187</v>
      </c>
      <c r="F102" s="19">
        <v>84</v>
      </c>
      <c r="G102" s="19">
        <v>308</v>
      </c>
      <c r="H102" s="19">
        <v>733</v>
      </c>
      <c r="I102" s="51">
        <v>1125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21</v>
      </c>
      <c r="C103" s="19">
        <v>7</v>
      </c>
      <c r="D103" s="19">
        <v>21</v>
      </c>
      <c r="E103" s="51">
        <v>49</v>
      </c>
      <c r="F103" s="19">
        <v>60</v>
      </c>
      <c r="G103" s="19">
        <v>30</v>
      </c>
      <c r="H103" s="19">
        <v>79</v>
      </c>
      <c r="I103" s="51">
        <v>169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36</v>
      </c>
      <c r="C104" s="19">
        <v>21</v>
      </c>
      <c r="D104" s="19">
        <v>51</v>
      </c>
      <c r="E104" s="51">
        <v>108</v>
      </c>
      <c r="F104" s="19">
        <v>91</v>
      </c>
      <c r="G104" s="19">
        <v>151</v>
      </c>
      <c r="H104" s="19">
        <v>207</v>
      </c>
      <c r="I104" s="51">
        <v>449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18</v>
      </c>
      <c r="C105" s="19">
        <v>22</v>
      </c>
      <c r="D105" s="19">
        <v>107</v>
      </c>
      <c r="E105" s="51">
        <v>147</v>
      </c>
      <c r="F105" s="19">
        <v>41</v>
      </c>
      <c r="G105" s="19">
        <v>149</v>
      </c>
      <c r="H105" s="19">
        <v>429</v>
      </c>
      <c r="I105" s="51">
        <v>619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25</v>
      </c>
      <c r="C106" s="19">
        <v>27</v>
      </c>
      <c r="D106" s="19">
        <v>71</v>
      </c>
      <c r="E106" s="51">
        <v>123</v>
      </c>
      <c r="F106" s="19">
        <v>69</v>
      </c>
      <c r="G106" s="19">
        <v>119</v>
      </c>
      <c r="H106" s="19">
        <v>408</v>
      </c>
      <c r="I106" s="51">
        <v>596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48</v>
      </c>
      <c r="C107" s="19">
        <v>12</v>
      </c>
      <c r="D107" s="19">
        <v>87</v>
      </c>
      <c r="E107" s="51">
        <v>147</v>
      </c>
      <c r="F107" s="19">
        <v>110</v>
      </c>
      <c r="G107" s="19">
        <v>129</v>
      </c>
      <c r="H107" s="19">
        <v>329</v>
      </c>
      <c r="I107" s="51">
        <v>568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313</v>
      </c>
      <c r="C108" s="9">
        <v>211</v>
      </c>
      <c r="D108" s="9">
        <v>890</v>
      </c>
      <c r="E108" s="56">
        <v>1414</v>
      </c>
      <c r="F108" s="9">
        <v>846</v>
      </c>
      <c r="G108" s="9">
        <v>1444</v>
      </c>
      <c r="H108" s="9">
        <v>4886</v>
      </c>
      <c r="I108" s="56">
        <v>7176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>
        <v>0</v>
      </c>
      <c r="D109" s="19">
        <v>24</v>
      </c>
      <c r="E109" s="51">
        <v>28</v>
      </c>
      <c r="F109" s="19">
        <v>13</v>
      </c>
      <c r="G109" s="19">
        <v>0</v>
      </c>
      <c r="H109" s="19">
        <v>160</v>
      </c>
      <c r="I109" s="51">
        <v>173</v>
      </c>
      <c r="J109" s="19"/>
      <c r="K109" s="19"/>
      <c r="L109" s="19"/>
      <c r="M109" s="20"/>
    </row>
    <row r="110" spans="1:13" x14ac:dyDescent="0.2">
      <c r="A110" s="7" t="s">
        <v>14</v>
      </c>
      <c r="B110" s="19">
        <v>4</v>
      </c>
      <c r="C110" s="19">
        <v>6</v>
      </c>
      <c r="D110" s="19">
        <v>17</v>
      </c>
      <c r="E110" s="51">
        <v>27</v>
      </c>
      <c r="F110" s="19">
        <v>10</v>
      </c>
      <c r="G110" s="19">
        <v>25</v>
      </c>
      <c r="H110" s="19">
        <v>414</v>
      </c>
      <c r="I110" s="51">
        <v>449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12</v>
      </c>
      <c r="C111" s="19">
        <v>9</v>
      </c>
      <c r="D111" s="19">
        <v>50</v>
      </c>
      <c r="E111" s="51">
        <v>71</v>
      </c>
      <c r="F111" s="19">
        <v>29</v>
      </c>
      <c r="G111" s="19">
        <v>45</v>
      </c>
      <c r="H111" s="19">
        <v>327</v>
      </c>
      <c r="I111" s="51">
        <v>401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6</v>
      </c>
      <c r="C112" s="19">
        <v>28</v>
      </c>
      <c r="D112" s="19">
        <v>39</v>
      </c>
      <c r="E112" s="51">
        <v>73</v>
      </c>
      <c r="F112" s="19">
        <v>14</v>
      </c>
      <c r="G112" s="19">
        <v>187</v>
      </c>
      <c r="H112" s="19">
        <v>118</v>
      </c>
      <c r="I112" s="51">
        <v>319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44</v>
      </c>
      <c r="C113" s="19">
        <v>41</v>
      </c>
      <c r="D113" s="19">
        <v>92</v>
      </c>
      <c r="E113" s="51">
        <v>177</v>
      </c>
      <c r="F113" s="19">
        <v>132</v>
      </c>
      <c r="G113" s="19">
        <v>266</v>
      </c>
      <c r="H113" s="19">
        <v>833</v>
      </c>
      <c r="I113" s="51">
        <v>1231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16</v>
      </c>
      <c r="C114" s="19" t="s">
        <v>206</v>
      </c>
      <c r="D114" s="19">
        <v>13</v>
      </c>
      <c r="E114" s="51">
        <v>32</v>
      </c>
      <c r="F114" s="19">
        <v>40</v>
      </c>
      <c r="G114" s="19" t="s">
        <v>206</v>
      </c>
      <c r="H114" s="19">
        <v>27</v>
      </c>
      <c r="I114" s="51">
        <v>70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9</v>
      </c>
      <c r="C115" s="19">
        <v>5</v>
      </c>
      <c r="D115" s="19">
        <v>23</v>
      </c>
      <c r="E115" s="51">
        <v>37</v>
      </c>
      <c r="F115" s="19">
        <v>25</v>
      </c>
      <c r="G115" s="19">
        <v>7</v>
      </c>
      <c r="H115" s="19">
        <v>52</v>
      </c>
      <c r="I115" s="51">
        <v>84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11</v>
      </c>
      <c r="C116" s="19">
        <v>41</v>
      </c>
      <c r="D116" s="19">
        <v>292</v>
      </c>
      <c r="E116" s="51">
        <v>344</v>
      </c>
      <c r="F116" s="19">
        <v>25</v>
      </c>
      <c r="G116" s="19">
        <v>555</v>
      </c>
      <c r="H116" s="19">
        <v>1755</v>
      </c>
      <c r="I116" s="51">
        <v>2335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16</v>
      </c>
      <c r="C117" s="19" t="s">
        <v>206</v>
      </c>
      <c r="D117" s="19">
        <v>8</v>
      </c>
      <c r="E117" s="51">
        <v>25</v>
      </c>
      <c r="F117" s="19">
        <v>38</v>
      </c>
      <c r="G117" s="19" t="s">
        <v>206</v>
      </c>
      <c r="H117" s="19">
        <v>16</v>
      </c>
      <c r="I117" s="51">
        <v>55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9</v>
      </c>
      <c r="C118" s="19">
        <v>0</v>
      </c>
      <c r="D118" s="19">
        <v>11</v>
      </c>
      <c r="E118" s="51">
        <v>20</v>
      </c>
      <c r="F118" s="19">
        <v>24</v>
      </c>
      <c r="G118" s="19">
        <v>0</v>
      </c>
      <c r="H118" s="19">
        <v>43</v>
      </c>
      <c r="I118" s="51">
        <v>67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49</v>
      </c>
      <c r="C119" s="19">
        <v>25</v>
      </c>
      <c r="D119" s="19">
        <v>112</v>
      </c>
      <c r="E119" s="51">
        <v>186</v>
      </c>
      <c r="F119" s="19">
        <v>141</v>
      </c>
      <c r="G119" s="19">
        <v>48</v>
      </c>
      <c r="H119" s="19">
        <v>311</v>
      </c>
      <c r="I119" s="51">
        <v>500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17</v>
      </c>
      <c r="C120" s="19" t="s">
        <v>206</v>
      </c>
      <c r="D120" s="19">
        <v>16</v>
      </c>
      <c r="E120" s="51">
        <v>35</v>
      </c>
      <c r="F120" s="19">
        <v>48</v>
      </c>
      <c r="G120" s="19" t="s">
        <v>206</v>
      </c>
      <c r="H120" s="19">
        <v>57</v>
      </c>
      <c r="I120" s="51">
        <v>119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9</v>
      </c>
      <c r="C121" s="19">
        <v>4</v>
      </c>
      <c r="D121" s="19">
        <v>11</v>
      </c>
      <c r="E121" s="51">
        <v>24</v>
      </c>
      <c r="F121" s="19">
        <v>28</v>
      </c>
      <c r="G121" s="19">
        <v>29</v>
      </c>
      <c r="H121" s="19">
        <v>22</v>
      </c>
      <c r="I121" s="51">
        <v>79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13</v>
      </c>
      <c r="C122" s="19">
        <v>20</v>
      </c>
      <c r="D122" s="19">
        <v>61</v>
      </c>
      <c r="E122" s="51">
        <v>94</v>
      </c>
      <c r="F122" s="19">
        <v>36</v>
      </c>
      <c r="G122" s="19">
        <v>87</v>
      </c>
      <c r="H122" s="19">
        <v>322</v>
      </c>
      <c r="I122" s="51">
        <v>445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>
        <v>0</v>
      </c>
      <c r="D123" s="19">
        <v>9</v>
      </c>
      <c r="E123" s="51">
        <v>12</v>
      </c>
      <c r="F123" s="19" t="s">
        <v>206</v>
      </c>
      <c r="G123" s="19">
        <v>0</v>
      </c>
      <c r="H123" s="19">
        <v>23</v>
      </c>
      <c r="I123" s="51">
        <v>28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10</v>
      </c>
      <c r="C124" s="19">
        <v>8</v>
      </c>
      <c r="D124" s="19">
        <v>25</v>
      </c>
      <c r="E124" s="51">
        <v>43</v>
      </c>
      <c r="F124" s="19">
        <v>28</v>
      </c>
      <c r="G124" s="19">
        <v>104</v>
      </c>
      <c r="H124" s="19">
        <v>63</v>
      </c>
      <c r="I124" s="51">
        <v>195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7</v>
      </c>
      <c r="E125" s="51">
        <v>12</v>
      </c>
      <c r="F125" s="19" t="s">
        <v>206</v>
      </c>
      <c r="G125" s="19" t="s">
        <v>206</v>
      </c>
      <c r="H125" s="19">
        <v>19</v>
      </c>
      <c r="I125" s="51">
        <v>47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44</v>
      </c>
      <c r="C126" s="19">
        <v>13</v>
      </c>
      <c r="D126" s="19">
        <v>49</v>
      </c>
      <c r="E126" s="51">
        <v>106</v>
      </c>
      <c r="F126" s="19">
        <v>103</v>
      </c>
      <c r="G126" s="19">
        <v>45</v>
      </c>
      <c r="H126" s="19">
        <v>212</v>
      </c>
      <c r="I126" s="51">
        <v>360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35</v>
      </c>
      <c r="C127" s="19" t="s">
        <v>206</v>
      </c>
      <c r="D127" s="19">
        <v>31</v>
      </c>
      <c r="E127" s="51">
        <v>68</v>
      </c>
      <c r="F127" s="19">
        <v>104</v>
      </c>
      <c r="G127" s="19" t="s">
        <v>206</v>
      </c>
      <c r="H127" s="19">
        <v>112</v>
      </c>
      <c r="I127" s="51">
        <v>219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2539</v>
      </c>
      <c r="C129" s="60">
        <v>3072</v>
      </c>
      <c r="D129" s="60">
        <v>15287</v>
      </c>
      <c r="E129" s="61">
        <v>20898</v>
      </c>
      <c r="F129" s="59">
        <v>7121</v>
      </c>
      <c r="G129" s="60">
        <v>26661</v>
      </c>
      <c r="H129" s="60">
        <v>94312</v>
      </c>
      <c r="I129" s="61">
        <v>128094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180</v>
      </c>
      <c r="C130" s="19">
        <v>160</v>
      </c>
      <c r="D130" s="19">
        <v>698</v>
      </c>
      <c r="E130" s="51">
        <v>1038</v>
      </c>
      <c r="F130" s="19">
        <v>519</v>
      </c>
      <c r="G130" s="19">
        <v>930</v>
      </c>
      <c r="H130" s="19">
        <v>4026</v>
      </c>
      <c r="I130" s="51">
        <v>5475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95</v>
      </c>
      <c r="C131" s="19">
        <v>127</v>
      </c>
      <c r="D131" s="19">
        <v>338</v>
      </c>
      <c r="E131" s="51">
        <v>560</v>
      </c>
      <c r="F131" s="19">
        <v>354</v>
      </c>
      <c r="G131" s="19">
        <v>1047</v>
      </c>
      <c r="H131" s="19">
        <v>1532</v>
      </c>
      <c r="I131" s="51">
        <v>2933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227</v>
      </c>
      <c r="C132" s="19">
        <v>191</v>
      </c>
      <c r="D132" s="19">
        <v>911</v>
      </c>
      <c r="E132" s="51">
        <v>1329</v>
      </c>
      <c r="F132" s="19">
        <v>607</v>
      </c>
      <c r="G132" s="19">
        <v>1318</v>
      </c>
      <c r="H132" s="19">
        <v>4937</v>
      </c>
      <c r="I132" s="51">
        <v>6862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86</v>
      </c>
      <c r="C133" s="19">
        <v>231</v>
      </c>
      <c r="D133" s="19">
        <v>932</v>
      </c>
      <c r="E133" s="51">
        <v>1249</v>
      </c>
      <c r="F133" s="19">
        <v>290</v>
      </c>
      <c r="G133" s="19">
        <v>3351</v>
      </c>
      <c r="H133" s="19">
        <v>4199</v>
      </c>
      <c r="I133" s="51">
        <v>7840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258</v>
      </c>
      <c r="C134" s="19">
        <v>359</v>
      </c>
      <c r="D134" s="19">
        <v>1382</v>
      </c>
      <c r="E134" s="51">
        <v>1999</v>
      </c>
      <c r="F134" s="19">
        <v>920</v>
      </c>
      <c r="G134" s="19">
        <v>4177</v>
      </c>
      <c r="H134" s="19">
        <v>7187</v>
      </c>
      <c r="I134" s="51">
        <v>12284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115</v>
      </c>
      <c r="C135" s="19">
        <v>316</v>
      </c>
      <c r="D135" s="19">
        <v>2111</v>
      </c>
      <c r="E135" s="51">
        <v>2542</v>
      </c>
      <c r="F135" s="19">
        <v>336</v>
      </c>
      <c r="G135" s="19">
        <v>2828</v>
      </c>
      <c r="H135" s="19">
        <v>14158</v>
      </c>
      <c r="I135" s="51">
        <v>17322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120</v>
      </c>
      <c r="C136" s="19">
        <v>221</v>
      </c>
      <c r="D136" s="19">
        <v>829</v>
      </c>
      <c r="E136" s="51">
        <v>1170</v>
      </c>
      <c r="F136" s="19">
        <v>281</v>
      </c>
      <c r="G136" s="19">
        <v>1387</v>
      </c>
      <c r="H136" s="19">
        <v>2373</v>
      </c>
      <c r="I136" s="51">
        <v>4041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141</v>
      </c>
      <c r="C137" s="19">
        <v>480</v>
      </c>
      <c r="D137" s="19">
        <v>3942</v>
      </c>
      <c r="E137" s="51">
        <v>4563</v>
      </c>
      <c r="F137" s="19">
        <v>404</v>
      </c>
      <c r="G137" s="19">
        <v>4521</v>
      </c>
      <c r="H137" s="19">
        <v>31834</v>
      </c>
      <c r="I137" s="51">
        <v>36759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445</v>
      </c>
      <c r="C138" s="19">
        <v>440</v>
      </c>
      <c r="D138" s="19">
        <v>1832</v>
      </c>
      <c r="E138" s="51">
        <v>2717</v>
      </c>
      <c r="F138" s="19">
        <v>1142</v>
      </c>
      <c r="G138" s="19">
        <v>3336</v>
      </c>
      <c r="H138" s="19">
        <v>11571</v>
      </c>
      <c r="I138" s="51">
        <v>16049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559</v>
      </c>
      <c r="C139" s="19">
        <v>336</v>
      </c>
      <c r="D139" s="19">
        <v>1422</v>
      </c>
      <c r="E139" s="51">
        <v>2317</v>
      </c>
      <c r="F139" s="19">
        <v>1422</v>
      </c>
      <c r="G139" s="19">
        <v>2322</v>
      </c>
      <c r="H139" s="19">
        <v>7609</v>
      </c>
      <c r="I139" s="51">
        <v>11353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313</v>
      </c>
      <c r="C140" s="64">
        <v>211</v>
      </c>
      <c r="D140" s="64">
        <v>890</v>
      </c>
      <c r="E140" s="65">
        <v>1414</v>
      </c>
      <c r="F140" s="64">
        <v>846</v>
      </c>
      <c r="G140" s="64">
        <v>1444</v>
      </c>
      <c r="H140" s="64">
        <v>4886</v>
      </c>
      <c r="I140" s="65">
        <v>7176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2610</v>
      </c>
      <c r="C15" s="8">
        <v>3048</v>
      </c>
      <c r="D15" s="8">
        <v>15200</v>
      </c>
      <c r="E15" s="54">
        <v>20858</v>
      </c>
      <c r="F15" s="8">
        <v>7016</v>
      </c>
      <c r="G15" s="8">
        <v>26539</v>
      </c>
      <c r="H15" s="8">
        <v>93310</v>
      </c>
      <c r="I15" s="54">
        <v>126865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189</v>
      </c>
      <c r="C16" s="9">
        <v>167</v>
      </c>
      <c r="D16" s="9">
        <v>687</v>
      </c>
      <c r="E16" s="56">
        <v>1043</v>
      </c>
      <c r="F16" s="9">
        <v>529</v>
      </c>
      <c r="G16" s="9">
        <v>928</v>
      </c>
      <c r="H16" s="9">
        <v>4002</v>
      </c>
      <c r="I16" s="56">
        <v>5459</v>
      </c>
      <c r="J16" s="9"/>
      <c r="K16" s="9"/>
      <c r="L16" s="9"/>
      <c r="M16" s="12"/>
    </row>
    <row r="17" spans="1:13" x14ac:dyDescent="0.2">
      <c r="A17" s="7" t="s">
        <v>1</v>
      </c>
      <c r="B17" s="19">
        <v>31</v>
      </c>
      <c r="C17" s="19">
        <v>50</v>
      </c>
      <c r="D17" s="19">
        <v>286</v>
      </c>
      <c r="E17" s="51">
        <v>367</v>
      </c>
      <c r="F17" s="19">
        <v>71</v>
      </c>
      <c r="G17" s="19">
        <v>343</v>
      </c>
      <c r="H17" s="19">
        <v>2175</v>
      </c>
      <c r="I17" s="51">
        <v>2589</v>
      </c>
      <c r="J17" s="19"/>
      <c r="K17" s="19"/>
      <c r="L17" s="19"/>
      <c r="M17" s="20"/>
    </row>
    <row r="18" spans="1:13" x14ac:dyDescent="0.2">
      <c r="A18" s="7" t="s">
        <v>2</v>
      </c>
      <c r="B18" s="19">
        <v>9</v>
      </c>
      <c r="C18" s="19">
        <v>6</v>
      </c>
      <c r="D18" s="19">
        <v>37</v>
      </c>
      <c r="E18" s="51">
        <v>52</v>
      </c>
      <c r="F18" s="19">
        <v>26</v>
      </c>
      <c r="G18" s="19">
        <v>13</v>
      </c>
      <c r="H18" s="19">
        <v>103</v>
      </c>
      <c r="I18" s="51">
        <v>142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12</v>
      </c>
      <c r="E19" s="51">
        <v>16</v>
      </c>
      <c r="F19" s="19" t="s">
        <v>206</v>
      </c>
      <c r="G19" s="19" t="s">
        <v>206</v>
      </c>
      <c r="H19" s="19">
        <v>41</v>
      </c>
      <c r="I19" s="51">
        <v>82</v>
      </c>
      <c r="J19" s="19"/>
      <c r="K19" s="19"/>
      <c r="L19" s="19"/>
      <c r="M19" s="20"/>
    </row>
    <row r="20" spans="1:13" x14ac:dyDescent="0.2">
      <c r="A20" s="7" t="s">
        <v>3</v>
      </c>
      <c r="B20" s="19">
        <v>50</v>
      </c>
      <c r="C20" s="19">
        <v>28</v>
      </c>
      <c r="D20" s="19">
        <v>94</v>
      </c>
      <c r="E20" s="51">
        <v>172</v>
      </c>
      <c r="F20" s="19">
        <v>125</v>
      </c>
      <c r="G20" s="19">
        <v>92</v>
      </c>
      <c r="H20" s="19">
        <v>443</v>
      </c>
      <c r="I20" s="51">
        <v>660</v>
      </c>
      <c r="J20" s="19"/>
      <c r="K20" s="19"/>
      <c r="L20" s="19"/>
      <c r="M20" s="20"/>
    </row>
    <row r="21" spans="1:13" x14ac:dyDescent="0.2">
      <c r="A21" s="7" t="s">
        <v>89</v>
      </c>
      <c r="B21" s="19">
        <v>76</v>
      </c>
      <c r="C21" s="19">
        <v>61</v>
      </c>
      <c r="D21" s="19">
        <v>186</v>
      </c>
      <c r="E21" s="51">
        <v>323</v>
      </c>
      <c r="F21" s="19">
        <v>185</v>
      </c>
      <c r="G21" s="19">
        <v>327</v>
      </c>
      <c r="H21" s="19">
        <v>896</v>
      </c>
      <c r="I21" s="51">
        <v>1408</v>
      </c>
      <c r="J21" s="19"/>
      <c r="K21" s="19"/>
      <c r="L21" s="19"/>
      <c r="M21" s="20"/>
    </row>
    <row r="22" spans="1:13" x14ac:dyDescent="0.2">
      <c r="A22" s="7" t="s">
        <v>92</v>
      </c>
      <c r="B22" s="19">
        <v>21</v>
      </c>
      <c r="C22" s="19">
        <v>20</v>
      </c>
      <c r="D22" s="19">
        <v>72</v>
      </c>
      <c r="E22" s="51">
        <v>113</v>
      </c>
      <c r="F22" s="19">
        <v>117</v>
      </c>
      <c r="G22" s="19">
        <v>117</v>
      </c>
      <c r="H22" s="19">
        <v>344</v>
      </c>
      <c r="I22" s="51">
        <v>578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97</v>
      </c>
      <c r="C23" s="9">
        <v>120</v>
      </c>
      <c r="D23" s="9">
        <v>342</v>
      </c>
      <c r="E23" s="56">
        <v>559</v>
      </c>
      <c r="F23" s="9">
        <v>320</v>
      </c>
      <c r="G23" s="9">
        <v>983</v>
      </c>
      <c r="H23" s="9">
        <v>1500</v>
      </c>
      <c r="I23" s="56">
        <v>2803</v>
      </c>
      <c r="J23" s="9"/>
      <c r="K23" s="9"/>
      <c r="L23" s="9"/>
      <c r="M23" s="12"/>
    </row>
    <row r="24" spans="1:13" x14ac:dyDescent="0.2">
      <c r="A24" s="7" t="s">
        <v>4</v>
      </c>
      <c r="B24" s="19">
        <v>25</v>
      </c>
      <c r="C24" s="19">
        <v>30</v>
      </c>
      <c r="D24" s="19">
        <v>79</v>
      </c>
      <c r="E24" s="51">
        <v>134</v>
      </c>
      <c r="F24" s="19">
        <v>103</v>
      </c>
      <c r="G24" s="19">
        <v>373</v>
      </c>
      <c r="H24" s="19">
        <v>284</v>
      </c>
      <c r="I24" s="51">
        <v>760</v>
      </c>
      <c r="J24" s="19"/>
      <c r="K24" s="19"/>
      <c r="L24" s="19"/>
      <c r="M24" s="20"/>
    </row>
    <row r="25" spans="1:13" x14ac:dyDescent="0.2">
      <c r="A25" s="7" t="s">
        <v>5</v>
      </c>
      <c r="B25" s="19">
        <v>72</v>
      </c>
      <c r="C25" s="19">
        <v>90</v>
      </c>
      <c r="D25" s="19">
        <v>263</v>
      </c>
      <c r="E25" s="51">
        <v>425</v>
      </c>
      <c r="F25" s="19">
        <v>217</v>
      </c>
      <c r="G25" s="19">
        <v>610</v>
      </c>
      <c r="H25" s="19">
        <v>1216</v>
      </c>
      <c r="I25" s="51">
        <v>2043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236</v>
      </c>
      <c r="C26" s="9">
        <v>195</v>
      </c>
      <c r="D26" s="9">
        <v>900</v>
      </c>
      <c r="E26" s="56">
        <v>1331</v>
      </c>
      <c r="F26" s="9">
        <v>596</v>
      </c>
      <c r="G26" s="9">
        <v>1328</v>
      </c>
      <c r="H26" s="9">
        <v>5011</v>
      </c>
      <c r="I26" s="56">
        <v>6935</v>
      </c>
      <c r="J26" s="9"/>
      <c r="K26" s="9"/>
      <c r="L26" s="9"/>
      <c r="M26" s="12"/>
    </row>
    <row r="27" spans="1:13" x14ac:dyDescent="0.2">
      <c r="A27" s="7" t="s">
        <v>38</v>
      </c>
      <c r="B27" s="19">
        <v>30</v>
      </c>
      <c r="C27" s="19">
        <v>37</v>
      </c>
      <c r="D27" s="19">
        <v>111</v>
      </c>
      <c r="E27" s="51">
        <v>178</v>
      </c>
      <c r="F27" s="19">
        <v>92</v>
      </c>
      <c r="G27" s="19">
        <v>235</v>
      </c>
      <c r="H27" s="19">
        <v>502</v>
      </c>
      <c r="I27" s="51">
        <v>829</v>
      </c>
      <c r="J27" s="19"/>
      <c r="K27" s="19"/>
      <c r="L27" s="19"/>
      <c r="M27" s="20"/>
    </row>
    <row r="28" spans="1:13" x14ac:dyDescent="0.2">
      <c r="A28" s="7" t="s">
        <v>39</v>
      </c>
      <c r="B28" s="19">
        <v>22</v>
      </c>
      <c r="C28" s="19">
        <v>13</v>
      </c>
      <c r="D28" s="19">
        <v>122</v>
      </c>
      <c r="E28" s="51">
        <v>157</v>
      </c>
      <c r="F28" s="19">
        <v>43</v>
      </c>
      <c r="G28" s="19">
        <v>54</v>
      </c>
      <c r="H28" s="19">
        <v>1135</v>
      </c>
      <c r="I28" s="51">
        <v>1232</v>
      </c>
      <c r="J28" s="19"/>
      <c r="K28" s="19"/>
      <c r="L28" s="19"/>
      <c r="M28" s="20"/>
    </row>
    <row r="29" spans="1:13" x14ac:dyDescent="0.2">
      <c r="A29" s="7" t="s">
        <v>40</v>
      </c>
      <c r="B29" s="19">
        <v>91</v>
      </c>
      <c r="C29" s="19">
        <v>84</v>
      </c>
      <c r="D29" s="19">
        <v>456</v>
      </c>
      <c r="E29" s="51">
        <v>631</v>
      </c>
      <c r="F29" s="19">
        <v>215</v>
      </c>
      <c r="G29" s="19">
        <v>589</v>
      </c>
      <c r="H29" s="19">
        <v>2510</v>
      </c>
      <c r="I29" s="51">
        <v>3314</v>
      </c>
      <c r="J29" s="19"/>
      <c r="K29" s="19"/>
      <c r="L29" s="19"/>
      <c r="M29" s="20"/>
    </row>
    <row r="30" spans="1:13" x14ac:dyDescent="0.2">
      <c r="A30" s="7" t="s">
        <v>41</v>
      </c>
      <c r="B30" s="19">
        <v>39</v>
      </c>
      <c r="C30" s="19">
        <v>24</v>
      </c>
      <c r="D30" s="19">
        <v>57</v>
      </c>
      <c r="E30" s="51">
        <v>120</v>
      </c>
      <c r="F30" s="19">
        <v>101</v>
      </c>
      <c r="G30" s="19">
        <v>118</v>
      </c>
      <c r="H30" s="19">
        <v>179</v>
      </c>
      <c r="I30" s="51">
        <v>398</v>
      </c>
      <c r="J30" s="19"/>
      <c r="K30" s="19"/>
      <c r="L30" s="19"/>
      <c r="M30" s="20"/>
    </row>
    <row r="31" spans="1:13" x14ac:dyDescent="0.2">
      <c r="A31" s="7" t="s">
        <v>60</v>
      </c>
      <c r="B31" s="19">
        <v>54</v>
      </c>
      <c r="C31" s="19">
        <v>37</v>
      </c>
      <c r="D31" s="19">
        <v>154</v>
      </c>
      <c r="E31" s="51">
        <v>245</v>
      </c>
      <c r="F31" s="19">
        <v>145</v>
      </c>
      <c r="G31" s="19">
        <v>332</v>
      </c>
      <c r="H31" s="19">
        <v>685</v>
      </c>
      <c r="I31" s="51">
        <v>1162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88</v>
      </c>
      <c r="C32" s="9">
        <v>234</v>
      </c>
      <c r="D32" s="9">
        <v>917</v>
      </c>
      <c r="E32" s="56">
        <v>1239</v>
      </c>
      <c r="F32" s="9">
        <v>287</v>
      </c>
      <c r="G32" s="9">
        <v>3289</v>
      </c>
      <c r="H32" s="9">
        <v>4042</v>
      </c>
      <c r="I32" s="56">
        <v>7618</v>
      </c>
      <c r="J32" s="9"/>
      <c r="K32" s="9"/>
      <c r="L32" s="9"/>
      <c r="M32" s="12"/>
    </row>
    <row r="33" spans="1:13" x14ac:dyDescent="0.2">
      <c r="A33" s="7" t="s">
        <v>31</v>
      </c>
      <c r="B33" s="19">
        <v>12</v>
      </c>
      <c r="C33" s="19">
        <v>29</v>
      </c>
      <c r="D33" s="19">
        <v>139</v>
      </c>
      <c r="E33" s="51">
        <v>180</v>
      </c>
      <c r="F33" s="19">
        <v>64</v>
      </c>
      <c r="G33" s="19">
        <v>914</v>
      </c>
      <c r="H33" s="19">
        <v>572</v>
      </c>
      <c r="I33" s="51">
        <v>1550</v>
      </c>
      <c r="J33" s="19"/>
      <c r="K33" s="19"/>
      <c r="L33" s="19"/>
      <c r="M33" s="20"/>
    </row>
    <row r="34" spans="1:13" x14ac:dyDescent="0.2">
      <c r="A34" s="7" t="s">
        <v>32</v>
      </c>
      <c r="B34" s="19">
        <v>16</v>
      </c>
      <c r="C34" s="19">
        <v>72</v>
      </c>
      <c r="D34" s="19">
        <v>289</v>
      </c>
      <c r="E34" s="51">
        <v>377</v>
      </c>
      <c r="F34" s="19">
        <v>48</v>
      </c>
      <c r="G34" s="19">
        <v>1463</v>
      </c>
      <c r="H34" s="19">
        <v>1499</v>
      </c>
      <c r="I34" s="51">
        <v>3010</v>
      </c>
      <c r="J34" s="19"/>
      <c r="K34" s="19"/>
      <c r="L34" s="19"/>
      <c r="M34" s="20"/>
    </row>
    <row r="35" spans="1:13" x14ac:dyDescent="0.2">
      <c r="A35" s="7" t="s">
        <v>33</v>
      </c>
      <c r="B35" s="19">
        <v>6</v>
      </c>
      <c r="C35" s="19">
        <v>16</v>
      </c>
      <c r="D35" s="19">
        <v>51</v>
      </c>
      <c r="E35" s="51">
        <v>73</v>
      </c>
      <c r="F35" s="19">
        <v>13</v>
      </c>
      <c r="G35" s="19">
        <v>194</v>
      </c>
      <c r="H35" s="19">
        <v>128</v>
      </c>
      <c r="I35" s="51">
        <v>335</v>
      </c>
      <c r="J35" s="19"/>
      <c r="K35" s="19"/>
      <c r="L35" s="19"/>
      <c r="M35" s="20"/>
    </row>
    <row r="36" spans="1:13" x14ac:dyDescent="0.2">
      <c r="A36" s="7" t="s">
        <v>34</v>
      </c>
      <c r="B36" s="19">
        <v>9</v>
      </c>
      <c r="C36" s="19">
        <v>37</v>
      </c>
      <c r="D36" s="19">
        <v>74</v>
      </c>
      <c r="E36" s="51">
        <v>120</v>
      </c>
      <c r="F36" s="19">
        <v>36</v>
      </c>
      <c r="G36" s="19">
        <v>211</v>
      </c>
      <c r="H36" s="19">
        <v>238</v>
      </c>
      <c r="I36" s="51">
        <v>485</v>
      </c>
      <c r="J36" s="19"/>
      <c r="K36" s="19"/>
      <c r="L36" s="19"/>
      <c r="M36" s="20"/>
    </row>
    <row r="37" spans="1:13" x14ac:dyDescent="0.2">
      <c r="A37" s="7" t="s">
        <v>35</v>
      </c>
      <c r="B37" s="19">
        <v>18</v>
      </c>
      <c r="C37" s="19">
        <v>43</v>
      </c>
      <c r="D37" s="19">
        <v>251</v>
      </c>
      <c r="E37" s="51">
        <v>312</v>
      </c>
      <c r="F37" s="19">
        <v>47</v>
      </c>
      <c r="G37" s="19">
        <v>311</v>
      </c>
      <c r="H37" s="19">
        <v>1339</v>
      </c>
      <c r="I37" s="51">
        <v>1697</v>
      </c>
      <c r="J37" s="19"/>
      <c r="K37" s="19"/>
      <c r="L37" s="19"/>
      <c r="M37" s="20"/>
    </row>
    <row r="38" spans="1:13" x14ac:dyDescent="0.2">
      <c r="A38" s="7" t="s">
        <v>36</v>
      </c>
      <c r="B38" s="19">
        <v>12</v>
      </c>
      <c r="C38" s="19">
        <v>15</v>
      </c>
      <c r="D38" s="19">
        <v>54</v>
      </c>
      <c r="E38" s="51">
        <v>81</v>
      </c>
      <c r="F38" s="19">
        <v>39</v>
      </c>
      <c r="G38" s="19">
        <v>79</v>
      </c>
      <c r="H38" s="19">
        <v>106</v>
      </c>
      <c r="I38" s="51">
        <v>224</v>
      </c>
      <c r="J38" s="19"/>
      <c r="K38" s="19"/>
      <c r="L38" s="19"/>
      <c r="M38" s="20"/>
    </row>
    <row r="39" spans="1:13" x14ac:dyDescent="0.2">
      <c r="A39" s="7" t="s">
        <v>37</v>
      </c>
      <c r="B39" s="19">
        <v>15</v>
      </c>
      <c r="C39" s="19">
        <v>22</v>
      </c>
      <c r="D39" s="19">
        <v>59</v>
      </c>
      <c r="E39" s="51">
        <v>96</v>
      </c>
      <c r="F39" s="19">
        <v>40</v>
      </c>
      <c r="G39" s="19">
        <v>117</v>
      </c>
      <c r="H39" s="19">
        <v>160</v>
      </c>
      <c r="I39" s="51">
        <v>317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268</v>
      </c>
      <c r="C40" s="9">
        <v>352</v>
      </c>
      <c r="D40" s="9">
        <v>1355</v>
      </c>
      <c r="E40" s="56">
        <v>1975</v>
      </c>
      <c r="F40" s="9">
        <v>871</v>
      </c>
      <c r="G40" s="9">
        <v>4125</v>
      </c>
      <c r="H40" s="9">
        <v>6962</v>
      </c>
      <c r="I40" s="56">
        <v>11958</v>
      </c>
      <c r="J40" s="9"/>
      <c r="K40" s="9"/>
      <c r="L40" s="9"/>
      <c r="M40" s="12"/>
    </row>
    <row r="41" spans="1:13" x14ac:dyDescent="0.2">
      <c r="A41" s="7" t="s">
        <v>71</v>
      </c>
      <c r="B41" s="19">
        <v>29</v>
      </c>
      <c r="C41" s="19">
        <v>55</v>
      </c>
      <c r="D41" s="19">
        <v>151</v>
      </c>
      <c r="E41" s="51">
        <v>235</v>
      </c>
      <c r="F41" s="19">
        <v>72</v>
      </c>
      <c r="G41" s="19">
        <v>623</v>
      </c>
      <c r="H41" s="19">
        <v>463</v>
      </c>
      <c r="I41" s="51">
        <v>1158</v>
      </c>
      <c r="J41" s="19"/>
      <c r="K41" s="19"/>
      <c r="L41" s="19"/>
      <c r="M41" s="20"/>
    </row>
    <row r="42" spans="1:13" x14ac:dyDescent="0.2">
      <c r="A42" s="7" t="s">
        <v>72</v>
      </c>
      <c r="B42" s="19">
        <v>19</v>
      </c>
      <c r="C42" s="19">
        <v>41</v>
      </c>
      <c r="D42" s="19">
        <v>91</v>
      </c>
      <c r="E42" s="51">
        <v>151</v>
      </c>
      <c r="F42" s="19">
        <v>68</v>
      </c>
      <c r="G42" s="19">
        <v>338</v>
      </c>
      <c r="H42" s="19">
        <v>270</v>
      </c>
      <c r="I42" s="51">
        <v>676</v>
      </c>
      <c r="J42" s="19"/>
      <c r="K42" s="19"/>
      <c r="L42" s="19"/>
      <c r="M42" s="20"/>
    </row>
    <row r="43" spans="1:13" x14ac:dyDescent="0.2">
      <c r="A43" s="7" t="s">
        <v>73</v>
      </c>
      <c r="B43" s="19">
        <v>23</v>
      </c>
      <c r="C43" s="19">
        <v>40</v>
      </c>
      <c r="D43" s="19">
        <v>187</v>
      </c>
      <c r="E43" s="51">
        <v>250</v>
      </c>
      <c r="F43" s="19">
        <v>73</v>
      </c>
      <c r="G43" s="19">
        <v>290</v>
      </c>
      <c r="H43" s="19">
        <v>960</v>
      </c>
      <c r="I43" s="51">
        <v>1323</v>
      </c>
      <c r="J43" s="19"/>
      <c r="K43" s="19"/>
      <c r="L43" s="19"/>
      <c r="M43" s="20"/>
    </row>
    <row r="44" spans="1:13" x14ac:dyDescent="0.2">
      <c r="A44" s="7" t="s">
        <v>74</v>
      </c>
      <c r="B44" s="19">
        <v>27</v>
      </c>
      <c r="C44" s="19">
        <v>5</v>
      </c>
      <c r="D44" s="19">
        <v>33</v>
      </c>
      <c r="E44" s="51">
        <v>65</v>
      </c>
      <c r="F44" s="19">
        <v>103</v>
      </c>
      <c r="G44" s="19">
        <v>7</v>
      </c>
      <c r="H44" s="19">
        <v>70</v>
      </c>
      <c r="I44" s="51">
        <v>180</v>
      </c>
      <c r="J44" s="19"/>
      <c r="K44" s="19"/>
      <c r="L44" s="19"/>
      <c r="M44" s="20"/>
    </row>
    <row r="45" spans="1:13" x14ac:dyDescent="0.2">
      <c r="A45" s="7" t="s">
        <v>75</v>
      </c>
      <c r="B45" s="19">
        <v>35</v>
      </c>
      <c r="C45" s="19">
        <v>11</v>
      </c>
      <c r="D45" s="19">
        <v>46</v>
      </c>
      <c r="E45" s="51">
        <v>92</v>
      </c>
      <c r="F45" s="19">
        <v>104</v>
      </c>
      <c r="G45" s="19">
        <v>24</v>
      </c>
      <c r="H45" s="19">
        <v>163</v>
      </c>
      <c r="I45" s="51">
        <v>291</v>
      </c>
      <c r="J45" s="19"/>
      <c r="K45" s="19"/>
      <c r="L45" s="19"/>
      <c r="M45" s="20"/>
    </row>
    <row r="46" spans="1:13" x14ac:dyDescent="0.2">
      <c r="A46" s="7" t="s">
        <v>76</v>
      </c>
      <c r="B46" s="19">
        <v>59</v>
      </c>
      <c r="C46" s="19">
        <v>53</v>
      </c>
      <c r="D46" s="19">
        <v>214</v>
      </c>
      <c r="E46" s="51">
        <v>326</v>
      </c>
      <c r="F46" s="19">
        <v>170</v>
      </c>
      <c r="G46" s="19">
        <v>505</v>
      </c>
      <c r="H46" s="19">
        <v>1033</v>
      </c>
      <c r="I46" s="51">
        <v>1708</v>
      </c>
      <c r="J46" s="19"/>
      <c r="K46" s="19"/>
      <c r="L46" s="19"/>
      <c r="M46" s="20"/>
    </row>
    <row r="47" spans="1:13" x14ac:dyDescent="0.2">
      <c r="A47" s="7" t="s">
        <v>77</v>
      </c>
      <c r="B47" s="19">
        <v>39</v>
      </c>
      <c r="C47" s="19">
        <v>43</v>
      </c>
      <c r="D47" s="19">
        <v>159</v>
      </c>
      <c r="E47" s="51">
        <v>241</v>
      </c>
      <c r="F47" s="19">
        <v>124</v>
      </c>
      <c r="G47" s="19">
        <v>330</v>
      </c>
      <c r="H47" s="19">
        <v>438</v>
      </c>
      <c r="I47" s="51">
        <v>892</v>
      </c>
      <c r="J47" s="19"/>
      <c r="K47" s="19"/>
      <c r="L47" s="19"/>
      <c r="M47" s="20"/>
    </row>
    <row r="48" spans="1:13" x14ac:dyDescent="0.2">
      <c r="A48" s="7" t="s">
        <v>78</v>
      </c>
      <c r="B48" s="19">
        <v>37</v>
      </c>
      <c r="C48" s="19">
        <v>104</v>
      </c>
      <c r="D48" s="19">
        <v>474</v>
      </c>
      <c r="E48" s="51">
        <v>615</v>
      </c>
      <c r="F48" s="19">
        <v>157</v>
      </c>
      <c r="G48" s="19">
        <v>2008</v>
      </c>
      <c r="H48" s="19">
        <v>3565</v>
      </c>
      <c r="I48" s="51">
        <v>5730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114</v>
      </c>
      <c r="C49" s="9">
        <v>318</v>
      </c>
      <c r="D49" s="9">
        <v>2114</v>
      </c>
      <c r="E49" s="56">
        <v>2546</v>
      </c>
      <c r="F49" s="9">
        <v>330</v>
      </c>
      <c r="G49" s="9">
        <v>2859</v>
      </c>
      <c r="H49" s="9">
        <v>14049</v>
      </c>
      <c r="I49" s="56">
        <v>17238</v>
      </c>
      <c r="J49" s="9"/>
      <c r="K49" s="9"/>
      <c r="L49" s="9"/>
      <c r="M49" s="12"/>
    </row>
    <row r="50" spans="1:13" x14ac:dyDescent="0.2">
      <c r="A50" s="7" t="s">
        <v>42</v>
      </c>
      <c r="B50" s="19">
        <v>7</v>
      </c>
      <c r="C50" s="19">
        <v>9</v>
      </c>
      <c r="D50" s="19">
        <v>52</v>
      </c>
      <c r="E50" s="51">
        <v>68</v>
      </c>
      <c r="F50" s="19">
        <v>16</v>
      </c>
      <c r="G50" s="19">
        <v>104</v>
      </c>
      <c r="H50" s="19">
        <v>176</v>
      </c>
      <c r="I50" s="51">
        <v>296</v>
      </c>
      <c r="J50" s="19"/>
      <c r="K50" s="19"/>
      <c r="L50" s="19"/>
      <c r="M50" s="20"/>
    </row>
    <row r="51" spans="1:13" x14ac:dyDescent="0.2">
      <c r="A51" s="7" t="s">
        <v>43</v>
      </c>
      <c r="B51" s="19">
        <v>8</v>
      </c>
      <c r="C51" s="19">
        <v>24</v>
      </c>
      <c r="D51" s="19">
        <v>123</v>
      </c>
      <c r="E51" s="51">
        <v>155</v>
      </c>
      <c r="F51" s="19">
        <v>22</v>
      </c>
      <c r="G51" s="19">
        <v>182</v>
      </c>
      <c r="H51" s="19">
        <v>762</v>
      </c>
      <c r="I51" s="51">
        <v>966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>
        <v>4</v>
      </c>
      <c r="D52" s="19">
        <v>22</v>
      </c>
      <c r="E52" s="51">
        <v>31</v>
      </c>
      <c r="F52" s="19">
        <v>17</v>
      </c>
      <c r="G52" s="19">
        <v>9</v>
      </c>
      <c r="H52" s="19">
        <v>42</v>
      </c>
      <c r="I52" s="51">
        <v>68</v>
      </c>
      <c r="J52" s="19"/>
      <c r="K52" s="19"/>
      <c r="L52" s="19"/>
      <c r="M52" s="20"/>
    </row>
    <row r="53" spans="1:13" x14ac:dyDescent="0.2">
      <c r="A53" s="7" t="s">
        <v>45</v>
      </c>
      <c r="B53" s="19" t="s">
        <v>206</v>
      </c>
      <c r="C53" s="19">
        <v>33</v>
      </c>
      <c r="D53" s="19">
        <v>221</v>
      </c>
      <c r="E53" s="51">
        <v>257</v>
      </c>
      <c r="F53" s="19" t="s">
        <v>206</v>
      </c>
      <c r="G53" s="19">
        <v>345</v>
      </c>
      <c r="H53" s="19">
        <v>1528</v>
      </c>
      <c r="I53" s="51">
        <v>1881</v>
      </c>
      <c r="J53" s="19"/>
      <c r="K53" s="19"/>
      <c r="L53" s="19"/>
      <c r="M53" s="20"/>
    </row>
    <row r="54" spans="1:13" x14ac:dyDescent="0.2">
      <c r="A54" s="7" t="s">
        <v>94</v>
      </c>
      <c r="B54" s="19">
        <v>9</v>
      </c>
      <c r="C54" s="19">
        <v>15</v>
      </c>
      <c r="D54" s="19">
        <v>66</v>
      </c>
      <c r="E54" s="51">
        <v>90</v>
      </c>
      <c r="F54" s="19">
        <v>18</v>
      </c>
      <c r="G54" s="19">
        <v>70</v>
      </c>
      <c r="H54" s="19">
        <v>154</v>
      </c>
      <c r="I54" s="51">
        <v>242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41</v>
      </c>
      <c r="D55" s="19">
        <v>327</v>
      </c>
      <c r="E55" s="51">
        <v>376</v>
      </c>
      <c r="F55" s="19">
        <v>24</v>
      </c>
      <c r="G55" s="19">
        <v>414</v>
      </c>
      <c r="H55" s="19">
        <v>2438</v>
      </c>
      <c r="I55" s="51">
        <v>2876</v>
      </c>
      <c r="J55" s="19"/>
      <c r="K55" s="19"/>
      <c r="L55" s="19"/>
      <c r="M55" s="20"/>
    </row>
    <row r="56" spans="1:13" x14ac:dyDescent="0.2">
      <c r="A56" s="7" t="s">
        <v>96</v>
      </c>
      <c r="B56" s="19">
        <v>5</v>
      </c>
      <c r="C56" s="19">
        <v>75</v>
      </c>
      <c r="D56" s="19">
        <v>769</v>
      </c>
      <c r="E56" s="51">
        <v>849</v>
      </c>
      <c r="F56" s="19">
        <v>19</v>
      </c>
      <c r="G56" s="19">
        <v>983</v>
      </c>
      <c r="H56" s="19">
        <v>6133</v>
      </c>
      <c r="I56" s="51">
        <v>7135</v>
      </c>
      <c r="J56" s="19"/>
      <c r="K56" s="19"/>
      <c r="L56" s="19"/>
      <c r="M56" s="20"/>
    </row>
    <row r="57" spans="1:13" x14ac:dyDescent="0.2">
      <c r="A57" s="7" t="s">
        <v>47</v>
      </c>
      <c r="B57" s="19">
        <v>16</v>
      </c>
      <c r="C57" s="19">
        <v>8</v>
      </c>
      <c r="D57" s="19">
        <v>59</v>
      </c>
      <c r="E57" s="51">
        <v>83</v>
      </c>
      <c r="F57" s="19">
        <v>44</v>
      </c>
      <c r="G57" s="19">
        <v>83</v>
      </c>
      <c r="H57" s="19">
        <v>156</v>
      </c>
      <c r="I57" s="51">
        <v>283</v>
      </c>
      <c r="J57" s="19"/>
      <c r="K57" s="19"/>
      <c r="L57" s="19"/>
      <c r="M57" s="20"/>
    </row>
    <row r="58" spans="1:13" x14ac:dyDescent="0.2">
      <c r="A58" s="7" t="s">
        <v>97</v>
      </c>
      <c r="B58" s="19">
        <v>8</v>
      </c>
      <c r="C58" s="19">
        <v>19</v>
      </c>
      <c r="D58" s="19">
        <v>84</v>
      </c>
      <c r="E58" s="51">
        <v>111</v>
      </c>
      <c r="F58" s="19">
        <v>24</v>
      </c>
      <c r="G58" s="19">
        <v>123</v>
      </c>
      <c r="H58" s="19">
        <v>747</v>
      </c>
      <c r="I58" s="51">
        <v>894</v>
      </c>
      <c r="J58" s="19"/>
      <c r="K58" s="19"/>
      <c r="L58" s="19"/>
      <c r="M58" s="20"/>
    </row>
    <row r="59" spans="1:13" x14ac:dyDescent="0.2">
      <c r="A59" s="7" t="s">
        <v>48</v>
      </c>
      <c r="B59" s="19">
        <v>5</v>
      </c>
      <c r="C59" s="19">
        <v>16</v>
      </c>
      <c r="D59" s="19">
        <v>119</v>
      </c>
      <c r="E59" s="51">
        <v>140</v>
      </c>
      <c r="F59" s="19">
        <v>15</v>
      </c>
      <c r="G59" s="19">
        <v>97</v>
      </c>
      <c r="H59" s="19">
        <v>771</v>
      </c>
      <c r="I59" s="51">
        <v>883</v>
      </c>
      <c r="J59" s="19"/>
      <c r="K59" s="19"/>
      <c r="L59" s="19"/>
      <c r="M59" s="20"/>
    </row>
    <row r="60" spans="1:13" x14ac:dyDescent="0.2">
      <c r="A60" s="7" t="s">
        <v>49</v>
      </c>
      <c r="B60" s="19">
        <v>9</v>
      </c>
      <c r="C60" s="19">
        <v>22</v>
      </c>
      <c r="D60" s="19">
        <v>124</v>
      </c>
      <c r="E60" s="51">
        <v>155</v>
      </c>
      <c r="F60" s="19">
        <v>33</v>
      </c>
      <c r="G60" s="19">
        <v>150</v>
      </c>
      <c r="H60" s="19">
        <v>614</v>
      </c>
      <c r="I60" s="51">
        <v>797</v>
      </c>
      <c r="J60" s="19"/>
      <c r="K60" s="19"/>
      <c r="L60" s="19"/>
      <c r="M60" s="20"/>
    </row>
    <row r="61" spans="1:13" x14ac:dyDescent="0.2">
      <c r="A61" s="7" t="s">
        <v>98</v>
      </c>
      <c r="B61" s="19">
        <v>31</v>
      </c>
      <c r="C61" s="19">
        <v>52</v>
      </c>
      <c r="D61" s="19">
        <v>148</v>
      </c>
      <c r="E61" s="51">
        <v>231</v>
      </c>
      <c r="F61" s="19">
        <v>90</v>
      </c>
      <c r="G61" s="19">
        <v>299</v>
      </c>
      <c r="H61" s="19">
        <v>528</v>
      </c>
      <c r="I61" s="51">
        <v>917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125</v>
      </c>
      <c r="C62" s="9">
        <v>198</v>
      </c>
      <c r="D62" s="9">
        <v>784</v>
      </c>
      <c r="E62" s="56">
        <v>1107</v>
      </c>
      <c r="F62" s="9">
        <v>266</v>
      </c>
      <c r="G62" s="9">
        <v>1302</v>
      </c>
      <c r="H62" s="9">
        <v>2221</v>
      </c>
      <c r="I62" s="56">
        <v>3789</v>
      </c>
      <c r="J62" s="9"/>
      <c r="K62" s="9"/>
      <c r="L62" s="9"/>
      <c r="M62" s="12"/>
    </row>
    <row r="63" spans="1:13" x14ac:dyDescent="0.2">
      <c r="A63" s="7" t="s">
        <v>50</v>
      </c>
      <c r="B63" s="19" t="s">
        <v>206</v>
      </c>
      <c r="C63" s="19">
        <v>0</v>
      </c>
      <c r="D63" s="19">
        <v>4</v>
      </c>
      <c r="E63" s="51">
        <v>7</v>
      </c>
      <c r="F63" s="19" t="s">
        <v>206</v>
      </c>
      <c r="G63" s="19">
        <v>0</v>
      </c>
      <c r="H63" s="19">
        <v>11</v>
      </c>
      <c r="I63" s="51">
        <v>21</v>
      </c>
      <c r="J63" s="19"/>
      <c r="K63" s="19"/>
      <c r="L63" s="19"/>
      <c r="M63" s="20"/>
    </row>
    <row r="64" spans="1:13" x14ac:dyDescent="0.2">
      <c r="A64" s="7" t="s">
        <v>51</v>
      </c>
      <c r="B64" s="19">
        <v>4</v>
      </c>
      <c r="C64" s="19">
        <v>7</v>
      </c>
      <c r="D64" s="19">
        <v>15</v>
      </c>
      <c r="E64" s="51">
        <v>26</v>
      </c>
      <c r="F64" s="19">
        <v>6</v>
      </c>
      <c r="G64" s="19">
        <v>14</v>
      </c>
      <c r="H64" s="19">
        <v>52</v>
      </c>
      <c r="I64" s="51">
        <v>72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 t="s">
        <v>206</v>
      </c>
      <c r="D65" s="19">
        <v>10</v>
      </c>
      <c r="E65" s="51">
        <v>15</v>
      </c>
      <c r="F65" s="19" t="s">
        <v>206</v>
      </c>
      <c r="G65" s="19" t="s">
        <v>206</v>
      </c>
      <c r="H65" s="19">
        <v>19</v>
      </c>
      <c r="I65" s="51">
        <v>26</v>
      </c>
      <c r="J65" s="19"/>
      <c r="K65" s="19"/>
      <c r="L65" s="19"/>
      <c r="M65" s="20"/>
    </row>
    <row r="66" spans="1:13" x14ac:dyDescent="0.2">
      <c r="A66" s="7" t="s">
        <v>53</v>
      </c>
      <c r="B66" s="19">
        <v>6</v>
      </c>
      <c r="C66" s="19" t="s">
        <v>206</v>
      </c>
      <c r="D66" s="19">
        <v>13</v>
      </c>
      <c r="E66" s="51">
        <v>20</v>
      </c>
      <c r="F66" s="19">
        <v>8</v>
      </c>
      <c r="G66" s="19" t="s">
        <v>206</v>
      </c>
      <c r="H66" s="19">
        <v>14</v>
      </c>
      <c r="I66" s="51">
        <v>23</v>
      </c>
      <c r="J66" s="19"/>
      <c r="K66" s="19"/>
      <c r="L66" s="19"/>
      <c r="M66" s="20"/>
    </row>
    <row r="67" spans="1:13" x14ac:dyDescent="0.2">
      <c r="A67" s="7" t="s">
        <v>54</v>
      </c>
      <c r="B67" s="19">
        <v>16</v>
      </c>
      <c r="C67" s="19">
        <v>20</v>
      </c>
      <c r="D67" s="19">
        <v>42</v>
      </c>
      <c r="E67" s="51">
        <v>78</v>
      </c>
      <c r="F67" s="19">
        <v>35</v>
      </c>
      <c r="G67" s="19">
        <v>69</v>
      </c>
      <c r="H67" s="19">
        <v>99</v>
      </c>
      <c r="I67" s="51">
        <v>203</v>
      </c>
      <c r="J67" s="19"/>
      <c r="K67" s="19"/>
      <c r="L67" s="19"/>
      <c r="M67" s="20"/>
    </row>
    <row r="68" spans="1:13" x14ac:dyDescent="0.2">
      <c r="A68" s="7" t="s">
        <v>55</v>
      </c>
      <c r="B68" s="19">
        <v>15</v>
      </c>
      <c r="C68" s="19">
        <v>21</v>
      </c>
      <c r="D68" s="19">
        <v>112</v>
      </c>
      <c r="E68" s="51">
        <v>148</v>
      </c>
      <c r="F68" s="19">
        <v>41</v>
      </c>
      <c r="G68" s="19">
        <v>149</v>
      </c>
      <c r="H68" s="19">
        <v>377</v>
      </c>
      <c r="I68" s="51">
        <v>567</v>
      </c>
      <c r="J68" s="19"/>
      <c r="K68" s="19"/>
      <c r="L68" s="19"/>
      <c r="M68" s="20"/>
    </row>
    <row r="69" spans="1:13" x14ac:dyDescent="0.2">
      <c r="A69" s="7" t="s">
        <v>56</v>
      </c>
      <c r="B69" s="19">
        <v>4</v>
      </c>
      <c r="C69" s="19">
        <v>17</v>
      </c>
      <c r="D69" s="19">
        <v>24</v>
      </c>
      <c r="E69" s="51">
        <v>45</v>
      </c>
      <c r="F69" s="19">
        <v>13</v>
      </c>
      <c r="G69" s="19">
        <v>85</v>
      </c>
      <c r="H69" s="19">
        <v>44</v>
      </c>
      <c r="I69" s="51">
        <v>142</v>
      </c>
      <c r="J69" s="19"/>
      <c r="K69" s="19"/>
      <c r="L69" s="19"/>
      <c r="M69" s="20"/>
    </row>
    <row r="70" spans="1:13" x14ac:dyDescent="0.2">
      <c r="A70" s="7" t="s">
        <v>57</v>
      </c>
      <c r="B70" s="19">
        <v>7</v>
      </c>
      <c r="C70" s="19">
        <v>14</v>
      </c>
      <c r="D70" s="19">
        <v>40</v>
      </c>
      <c r="E70" s="51">
        <v>61</v>
      </c>
      <c r="F70" s="19">
        <v>20</v>
      </c>
      <c r="G70" s="19">
        <v>68</v>
      </c>
      <c r="H70" s="19">
        <v>146</v>
      </c>
      <c r="I70" s="51">
        <v>234</v>
      </c>
      <c r="J70" s="19"/>
      <c r="K70" s="19"/>
      <c r="L70" s="19"/>
      <c r="M70" s="20"/>
    </row>
    <row r="71" spans="1:13" x14ac:dyDescent="0.2">
      <c r="A71" s="7" t="s">
        <v>58</v>
      </c>
      <c r="B71" s="19">
        <v>18</v>
      </c>
      <c r="C71" s="19">
        <v>37</v>
      </c>
      <c r="D71" s="19">
        <v>184</v>
      </c>
      <c r="E71" s="51">
        <v>239</v>
      </c>
      <c r="F71" s="19">
        <v>29</v>
      </c>
      <c r="G71" s="19">
        <v>328</v>
      </c>
      <c r="H71" s="19">
        <v>557</v>
      </c>
      <c r="I71" s="51">
        <v>914</v>
      </c>
      <c r="J71" s="19"/>
      <c r="K71" s="19"/>
      <c r="L71" s="19"/>
      <c r="M71" s="20"/>
    </row>
    <row r="72" spans="1:13" x14ac:dyDescent="0.2">
      <c r="A72" s="7" t="s">
        <v>99</v>
      </c>
      <c r="B72" s="19">
        <v>22</v>
      </c>
      <c r="C72" s="19">
        <v>43</v>
      </c>
      <c r="D72" s="19">
        <v>270</v>
      </c>
      <c r="E72" s="51">
        <v>335</v>
      </c>
      <c r="F72" s="19">
        <v>41</v>
      </c>
      <c r="G72" s="19">
        <v>194</v>
      </c>
      <c r="H72" s="19">
        <v>759</v>
      </c>
      <c r="I72" s="51">
        <v>994</v>
      </c>
      <c r="J72" s="19"/>
      <c r="K72" s="19"/>
      <c r="L72" s="19"/>
      <c r="M72" s="20"/>
    </row>
    <row r="73" spans="1:13" x14ac:dyDescent="0.2">
      <c r="A73" s="7" t="s">
        <v>59</v>
      </c>
      <c r="B73" s="19">
        <v>12</v>
      </c>
      <c r="C73" s="19">
        <v>28</v>
      </c>
      <c r="D73" s="19">
        <v>58</v>
      </c>
      <c r="E73" s="51">
        <v>98</v>
      </c>
      <c r="F73" s="19">
        <v>24</v>
      </c>
      <c r="G73" s="19">
        <v>325</v>
      </c>
      <c r="H73" s="19">
        <v>125</v>
      </c>
      <c r="I73" s="51">
        <v>474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15</v>
      </c>
      <c r="C74" s="19">
        <v>8</v>
      </c>
      <c r="D74" s="19">
        <v>12</v>
      </c>
      <c r="E74" s="51">
        <v>35</v>
      </c>
      <c r="F74" s="19">
        <v>34</v>
      </c>
      <c r="G74" s="19">
        <v>67</v>
      </c>
      <c r="H74" s="19">
        <v>18</v>
      </c>
      <c r="I74" s="51">
        <v>119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145</v>
      </c>
      <c r="C75" s="9">
        <v>474</v>
      </c>
      <c r="D75" s="9">
        <v>3965</v>
      </c>
      <c r="E75" s="56">
        <v>4584</v>
      </c>
      <c r="F75" s="9">
        <v>416</v>
      </c>
      <c r="G75" s="9">
        <v>4503</v>
      </c>
      <c r="H75" s="9">
        <v>31601</v>
      </c>
      <c r="I75" s="56">
        <v>36520</v>
      </c>
      <c r="J75" s="9"/>
      <c r="K75" s="9"/>
      <c r="L75" s="9"/>
      <c r="M75" s="12"/>
    </row>
    <row r="76" spans="1:13" x14ac:dyDescent="0.2">
      <c r="A76" s="7" t="s">
        <v>67</v>
      </c>
      <c r="B76" s="19">
        <v>43</v>
      </c>
      <c r="C76" s="19">
        <v>381</v>
      </c>
      <c r="D76" s="19">
        <v>3427</v>
      </c>
      <c r="E76" s="51">
        <v>3851</v>
      </c>
      <c r="F76" s="19">
        <v>167</v>
      </c>
      <c r="G76" s="19">
        <v>3970</v>
      </c>
      <c r="H76" s="19">
        <v>28471</v>
      </c>
      <c r="I76" s="51">
        <v>32608</v>
      </c>
      <c r="J76" s="19"/>
      <c r="K76" s="19"/>
      <c r="L76" s="19"/>
      <c r="M76" s="20"/>
    </row>
    <row r="77" spans="1:13" x14ac:dyDescent="0.2">
      <c r="A77" s="7" t="s">
        <v>68</v>
      </c>
      <c r="B77" s="19">
        <v>41</v>
      </c>
      <c r="C77" s="19">
        <v>32</v>
      </c>
      <c r="D77" s="19">
        <v>127</v>
      </c>
      <c r="E77" s="51">
        <v>200</v>
      </c>
      <c r="F77" s="19">
        <v>106</v>
      </c>
      <c r="G77" s="19">
        <v>196</v>
      </c>
      <c r="H77" s="19">
        <v>572</v>
      </c>
      <c r="I77" s="51">
        <v>874</v>
      </c>
      <c r="J77" s="19"/>
      <c r="K77" s="19"/>
      <c r="L77" s="19"/>
      <c r="M77" s="20"/>
    </row>
    <row r="78" spans="1:13" x14ac:dyDescent="0.2">
      <c r="A78" s="7" t="s">
        <v>69</v>
      </c>
      <c r="B78" s="19">
        <v>52</v>
      </c>
      <c r="C78" s="19">
        <v>54</v>
      </c>
      <c r="D78" s="19">
        <v>388</v>
      </c>
      <c r="E78" s="51">
        <v>494</v>
      </c>
      <c r="F78" s="19">
        <v>125</v>
      </c>
      <c r="G78" s="19">
        <v>325</v>
      </c>
      <c r="H78" s="19">
        <v>2463</v>
      </c>
      <c r="I78" s="51">
        <v>2913</v>
      </c>
      <c r="J78" s="19"/>
      <c r="K78" s="19"/>
      <c r="L78" s="19"/>
      <c r="M78" s="20"/>
    </row>
    <row r="79" spans="1:13" x14ac:dyDescent="0.2">
      <c r="A79" s="7" t="s">
        <v>70</v>
      </c>
      <c r="B79" s="19">
        <v>9</v>
      </c>
      <c r="C79" s="19">
        <v>7</v>
      </c>
      <c r="D79" s="19">
        <v>23</v>
      </c>
      <c r="E79" s="51">
        <v>39</v>
      </c>
      <c r="F79" s="19">
        <v>18</v>
      </c>
      <c r="G79" s="19">
        <v>12</v>
      </c>
      <c r="H79" s="19">
        <v>95</v>
      </c>
      <c r="I79" s="51">
        <v>125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456</v>
      </c>
      <c r="C80" s="9">
        <v>441</v>
      </c>
      <c r="D80" s="9">
        <v>1827</v>
      </c>
      <c r="E80" s="56">
        <v>2724</v>
      </c>
      <c r="F80" s="9">
        <v>1104</v>
      </c>
      <c r="G80" s="9">
        <v>3363</v>
      </c>
      <c r="H80" s="9">
        <v>11556</v>
      </c>
      <c r="I80" s="56">
        <v>16023</v>
      </c>
      <c r="J80" s="9"/>
      <c r="K80" s="9"/>
      <c r="L80" s="9"/>
      <c r="M80" s="12"/>
    </row>
    <row r="81" spans="1:13" x14ac:dyDescent="0.2">
      <c r="A81" s="7" t="s">
        <v>61</v>
      </c>
      <c r="B81" s="19">
        <v>77</v>
      </c>
      <c r="C81" s="19">
        <v>146</v>
      </c>
      <c r="D81" s="19">
        <v>937</v>
      </c>
      <c r="E81" s="51">
        <v>1160</v>
      </c>
      <c r="F81" s="19">
        <v>181</v>
      </c>
      <c r="G81" s="19">
        <v>989</v>
      </c>
      <c r="H81" s="19">
        <v>7631</v>
      </c>
      <c r="I81" s="51">
        <v>8801</v>
      </c>
      <c r="J81" s="19"/>
      <c r="K81" s="19"/>
      <c r="L81" s="19"/>
      <c r="M81" s="20"/>
    </row>
    <row r="82" spans="1:13" x14ac:dyDescent="0.2">
      <c r="A82" s="7" t="s">
        <v>62</v>
      </c>
      <c r="B82" s="19">
        <v>20</v>
      </c>
      <c r="C82" s="19">
        <v>19</v>
      </c>
      <c r="D82" s="19">
        <v>22</v>
      </c>
      <c r="E82" s="51">
        <v>61</v>
      </c>
      <c r="F82" s="19">
        <v>53</v>
      </c>
      <c r="G82" s="19">
        <v>69</v>
      </c>
      <c r="H82" s="19">
        <v>97</v>
      </c>
      <c r="I82" s="51">
        <v>219</v>
      </c>
      <c r="J82" s="19"/>
      <c r="K82" s="19"/>
      <c r="L82" s="19"/>
      <c r="M82" s="20"/>
    </row>
    <row r="83" spans="1:13" x14ac:dyDescent="0.2">
      <c r="A83" s="7" t="s">
        <v>63</v>
      </c>
      <c r="B83" s="19">
        <v>19</v>
      </c>
      <c r="C83" s="19">
        <v>5</v>
      </c>
      <c r="D83" s="19">
        <v>6</v>
      </c>
      <c r="E83" s="51">
        <v>30</v>
      </c>
      <c r="F83" s="19">
        <v>48</v>
      </c>
      <c r="G83" s="19">
        <v>7</v>
      </c>
      <c r="H83" s="19">
        <v>13</v>
      </c>
      <c r="I83" s="51">
        <v>68</v>
      </c>
      <c r="J83" s="19"/>
      <c r="K83" s="19"/>
      <c r="L83" s="19"/>
      <c r="M83" s="20"/>
    </row>
    <row r="84" spans="1:13" x14ac:dyDescent="0.2">
      <c r="A84" s="7" t="s">
        <v>64</v>
      </c>
      <c r="B84" s="19">
        <v>24</v>
      </c>
      <c r="C84" s="19">
        <v>37</v>
      </c>
      <c r="D84" s="19">
        <v>50</v>
      </c>
      <c r="E84" s="51">
        <v>111</v>
      </c>
      <c r="F84" s="19">
        <v>61</v>
      </c>
      <c r="G84" s="19">
        <v>169</v>
      </c>
      <c r="H84" s="19">
        <v>159</v>
      </c>
      <c r="I84" s="51">
        <v>389</v>
      </c>
      <c r="J84" s="19"/>
      <c r="K84" s="19"/>
      <c r="L84" s="19"/>
      <c r="M84" s="20"/>
    </row>
    <row r="85" spans="1:13" x14ac:dyDescent="0.2">
      <c r="A85" s="7" t="s">
        <v>101</v>
      </c>
      <c r="B85" s="19">
        <v>83</v>
      </c>
      <c r="C85" s="19">
        <v>97</v>
      </c>
      <c r="D85" s="19">
        <v>347</v>
      </c>
      <c r="E85" s="51">
        <v>527</v>
      </c>
      <c r="F85" s="19">
        <v>199</v>
      </c>
      <c r="G85" s="19">
        <v>535</v>
      </c>
      <c r="H85" s="19">
        <v>1640</v>
      </c>
      <c r="I85" s="51">
        <v>2374</v>
      </c>
      <c r="J85" s="19"/>
      <c r="K85" s="19"/>
      <c r="L85" s="19"/>
      <c r="M85" s="20"/>
    </row>
    <row r="86" spans="1:13" x14ac:dyDescent="0.2">
      <c r="A86" s="7" t="s">
        <v>90</v>
      </c>
      <c r="B86" s="19">
        <v>10</v>
      </c>
      <c r="C86" s="19">
        <v>5</v>
      </c>
      <c r="D86" s="19">
        <v>12</v>
      </c>
      <c r="E86" s="51">
        <v>27</v>
      </c>
      <c r="F86" s="19">
        <v>17</v>
      </c>
      <c r="G86" s="19">
        <v>9</v>
      </c>
      <c r="H86" s="19">
        <v>56</v>
      </c>
      <c r="I86" s="51">
        <v>82</v>
      </c>
      <c r="J86" s="19"/>
      <c r="K86" s="19"/>
      <c r="L86" s="19"/>
      <c r="M86" s="20"/>
    </row>
    <row r="87" spans="1:13" x14ac:dyDescent="0.2">
      <c r="A87" s="7" t="s">
        <v>65</v>
      </c>
      <c r="B87" s="19">
        <v>13</v>
      </c>
      <c r="C87" s="19">
        <v>23</v>
      </c>
      <c r="D87" s="19">
        <v>72</v>
      </c>
      <c r="E87" s="51">
        <v>108</v>
      </c>
      <c r="F87" s="19">
        <v>31</v>
      </c>
      <c r="G87" s="19">
        <v>220</v>
      </c>
      <c r="H87" s="19">
        <v>242</v>
      </c>
      <c r="I87" s="51">
        <v>493</v>
      </c>
      <c r="J87" s="19"/>
      <c r="K87" s="19"/>
      <c r="L87" s="19"/>
      <c r="M87" s="20"/>
    </row>
    <row r="88" spans="1:13" x14ac:dyDescent="0.2">
      <c r="A88" s="7" t="s">
        <v>66</v>
      </c>
      <c r="B88" s="19">
        <v>79</v>
      </c>
      <c r="C88" s="19">
        <v>28</v>
      </c>
      <c r="D88" s="19">
        <v>73</v>
      </c>
      <c r="E88" s="51">
        <v>180</v>
      </c>
      <c r="F88" s="19">
        <v>184</v>
      </c>
      <c r="G88" s="19">
        <v>97</v>
      </c>
      <c r="H88" s="19">
        <v>151</v>
      </c>
      <c r="I88" s="51">
        <v>432</v>
      </c>
      <c r="J88" s="19"/>
      <c r="K88" s="19"/>
      <c r="L88" s="19"/>
      <c r="M88" s="20"/>
    </row>
    <row r="89" spans="1:13" x14ac:dyDescent="0.2">
      <c r="A89" s="7" t="s">
        <v>79</v>
      </c>
      <c r="B89" s="19">
        <v>50</v>
      </c>
      <c r="C89" s="19">
        <v>24</v>
      </c>
      <c r="D89" s="19">
        <v>114</v>
      </c>
      <c r="E89" s="51">
        <v>188</v>
      </c>
      <c r="F89" s="19">
        <v>128</v>
      </c>
      <c r="G89" s="19">
        <v>672</v>
      </c>
      <c r="H89" s="19">
        <v>361</v>
      </c>
      <c r="I89" s="51">
        <v>1161</v>
      </c>
      <c r="J89" s="19"/>
      <c r="K89" s="19"/>
      <c r="L89" s="19"/>
      <c r="M89" s="20"/>
    </row>
    <row r="90" spans="1:13" x14ac:dyDescent="0.2">
      <c r="A90" s="7" t="s">
        <v>80</v>
      </c>
      <c r="B90" s="19">
        <v>44</v>
      </c>
      <c r="C90" s="19">
        <v>37</v>
      </c>
      <c r="D90" s="19">
        <v>145</v>
      </c>
      <c r="E90" s="51">
        <v>226</v>
      </c>
      <c r="F90" s="19">
        <v>104</v>
      </c>
      <c r="G90" s="19">
        <v>369</v>
      </c>
      <c r="H90" s="19">
        <v>995</v>
      </c>
      <c r="I90" s="51">
        <v>1468</v>
      </c>
      <c r="J90" s="19"/>
      <c r="K90" s="19"/>
      <c r="L90" s="19"/>
      <c r="M90" s="20"/>
    </row>
    <row r="91" spans="1:13" x14ac:dyDescent="0.2">
      <c r="A91" s="7" t="s">
        <v>81</v>
      </c>
      <c r="B91" s="19">
        <v>37</v>
      </c>
      <c r="C91" s="19">
        <v>20</v>
      </c>
      <c r="D91" s="19">
        <v>49</v>
      </c>
      <c r="E91" s="51">
        <v>106</v>
      </c>
      <c r="F91" s="19">
        <v>98</v>
      </c>
      <c r="G91" s="19">
        <v>227</v>
      </c>
      <c r="H91" s="19">
        <v>211</v>
      </c>
      <c r="I91" s="51">
        <v>536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573</v>
      </c>
      <c r="C92" s="9">
        <v>339</v>
      </c>
      <c r="D92" s="9">
        <v>1423</v>
      </c>
      <c r="E92" s="56">
        <v>2335</v>
      </c>
      <c r="F92" s="9">
        <v>1447</v>
      </c>
      <c r="G92" s="9">
        <v>2441</v>
      </c>
      <c r="H92" s="9">
        <v>7678</v>
      </c>
      <c r="I92" s="56">
        <v>11566</v>
      </c>
      <c r="J92" s="9"/>
      <c r="K92" s="9"/>
      <c r="L92" s="9"/>
      <c r="M92" s="12"/>
    </row>
    <row r="93" spans="1:13" x14ac:dyDescent="0.2">
      <c r="A93" s="7" t="s">
        <v>6</v>
      </c>
      <c r="B93" s="19">
        <v>11</v>
      </c>
      <c r="C93" s="19">
        <v>4</v>
      </c>
      <c r="D93" s="19">
        <v>21</v>
      </c>
      <c r="E93" s="51">
        <v>36</v>
      </c>
      <c r="F93" s="19">
        <v>29</v>
      </c>
      <c r="G93" s="19">
        <v>66</v>
      </c>
      <c r="H93" s="19">
        <v>77</v>
      </c>
      <c r="I93" s="51">
        <v>172</v>
      </c>
      <c r="J93" s="19"/>
      <c r="K93" s="19"/>
      <c r="L93" s="19"/>
      <c r="M93" s="20"/>
    </row>
    <row r="94" spans="1:13" x14ac:dyDescent="0.2">
      <c r="A94" s="7" t="s">
        <v>7</v>
      </c>
      <c r="B94" s="19">
        <v>11</v>
      </c>
      <c r="C94" s="19">
        <v>27</v>
      </c>
      <c r="D94" s="19">
        <v>130</v>
      </c>
      <c r="E94" s="51">
        <v>168</v>
      </c>
      <c r="F94" s="19">
        <v>23</v>
      </c>
      <c r="G94" s="19">
        <v>121</v>
      </c>
      <c r="H94" s="19">
        <v>1240</v>
      </c>
      <c r="I94" s="51">
        <v>1384</v>
      </c>
      <c r="J94" s="19"/>
      <c r="K94" s="19"/>
      <c r="L94" s="19"/>
      <c r="M94" s="20"/>
    </row>
    <row r="95" spans="1:13" x14ac:dyDescent="0.2">
      <c r="A95" s="7" t="s">
        <v>8</v>
      </c>
      <c r="B95" s="19">
        <v>5</v>
      </c>
      <c r="C95" s="19">
        <v>5</v>
      </c>
      <c r="D95" s="19">
        <v>33</v>
      </c>
      <c r="E95" s="51">
        <v>43</v>
      </c>
      <c r="F95" s="19">
        <v>13</v>
      </c>
      <c r="G95" s="19">
        <v>19</v>
      </c>
      <c r="H95" s="19">
        <v>103</v>
      </c>
      <c r="I95" s="51">
        <v>135</v>
      </c>
      <c r="J95" s="19"/>
      <c r="K95" s="19"/>
      <c r="L95" s="19"/>
      <c r="M95" s="20"/>
    </row>
    <row r="96" spans="1:13" x14ac:dyDescent="0.2">
      <c r="A96" s="7" t="s">
        <v>9</v>
      </c>
      <c r="B96" s="19">
        <v>6</v>
      </c>
      <c r="C96" s="19">
        <v>14</v>
      </c>
      <c r="D96" s="19">
        <v>44</v>
      </c>
      <c r="E96" s="51">
        <v>64</v>
      </c>
      <c r="F96" s="19">
        <v>14</v>
      </c>
      <c r="G96" s="19">
        <v>66</v>
      </c>
      <c r="H96" s="19">
        <v>180</v>
      </c>
      <c r="I96" s="51">
        <v>260</v>
      </c>
      <c r="J96" s="19"/>
      <c r="K96" s="19"/>
      <c r="L96" s="19"/>
      <c r="M96" s="20"/>
    </row>
    <row r="97" spans="1:13" x14ac:dyDescent="0.2">
      <c r="A97" s="7" t="s">
        <v>10</v>
      </c>
      <c r="B97" s="19">
        <v>29</v>
      </c>
      <c r="C97" s="19">
        <v>20</v>
      </c>
      <c r="D97" s="19">
        <v>69</v>
      </c>
      <c r="E97" s="51">
        <v>118</v>
      </c>
      <c r="F97" s="19">
        <v>72</v>
      </c>
      <c r="G97" s="19">
        <v>192</v>
      </c>
      <c r="H97" s="19">
        <v>384</v>
      </c>
      <c r="I97" s="51">
        <v>648</v>
      </c>
      <c r="J97" s="19"/>
      <c r="K97" s="19"/>
      <c r="L97" s="19"/>
      <c r="M97" s="20"/>
    </row>
    <row r="98" spans="1:13" x14ac:dyDescent="0.2">
      <c r="A98" s="7" t="s">
        <v>11</v>
      </c>
      <c r="B98" s="19">
        <v>113</v>
      </c>
      <c r="C98" s="19">
        <v>40</v>
      </c>
      <c r="D98" s="19">
        <v>105</v>
      </c>
      <c r="E98" s="51">
        <v>258</v>
      </c>
      <c r="F98" s="19">
        <v>275</v>
      </c>
      <c r="G98" s="19">
        <v>205</v>
      </c>
      <c r="H98" s="19">
        <v>374</v>
      </c>
      <c r="I98" s="51">
        <v>854</v>
      </c>
      <c r="J98" s="19"/>
      <c r="K98" s="19"/>
      <c r="L98" s="19"/>
      <c r="M98" s="20"/>
    </row>
    <row r="99" spans="1:13" x14ac:dyDescent="0.2">
      <c r="A99" s="7" t="s">
        <v>12</v>
      </c>
      <c r="B99" s="19">
        <v>86</v>
      </c>
      <c r="C99" s="19">
        <v>67</v>
      </c>
      <c r="D99" s="19">
        <v>372</v>
      </c>
      <c r="E99" s="51">
        <v>525</v>
      </c>
      <c r="F99" s="19">
        <v>221</v>
      </c>
      <c r="G99" s="19">
        <v>625</v>
      </c>
      <c r="H99" s="19">
        <v>2470</v>
      </c>
      <c r="I99" s="51">
        <v>3316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75</v>
      </c>
      <c r="C100" s="19">
        <v>16</v>
      </c>
      <c r="D100" s="19">
        <v>62</v>
      </c>
      <c r="E100" s="51">
        <v>153</v>
      </c>
      <c r="F100" s="19">
        <v>185</v>
      </c>
      <c r="G100" s="19">
        <v>68</v>
      </c>
      <c r="H100" s="19">
        <v>181</v>
      </c>
      <c r="I100" s="51">
        <v>434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54</v>
      </c>
      <c r="C101" s="19">
        <v>28</v>
      </c>
      <c r="D101" s="19">
        <v>113</v>
      </c>
      <c r="E101" s="51">
        <v>195</v>
      </c>
      <c r="F101" s="19">
        <v>151</v>
      </c>
      <c r="G101" s="19">
        <v>142</v>
      </c>
      <c r="H101" s="19">
        <v>443</v>
      </c>
      <c r="I101" s="51">
        <v>736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33</v>
      </c>
      <c r="C102" s="19">
        <v>31</v>
      </c>
      <c r="D102" s="19">
        <v>131</v>
      </c>
      <c r="E102" s="51">
        <v>195</v>
      </c>
      <c r="F102" s="19">
        <v>78</v>
      </c>
      <c r="G102" s="19">
        <v>347</v>
      </c>
      <c r="H102" s="19">
        <v>754</v>
      </c>
      <c r="I102" s="51">
        <v>1179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22</v>
      </c>
      <c r="C103" s="19">
        <v>7</v>
      </c>
      <c r="D103" s="19">
        <v>18</v>
      </c>
      <c r="E103" s="51">
        <v>47</v>
      </c>
      <c r="F103" s="19">
        <v>66</v>
      </c>
      <c r="G103" s="19">
        <v>27</v>
      </c>
      <c r="H103" s="19">
        <v>75</v>
      </c>
      <c r="I103" s="51">
        <v>168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37</v>
      </c>
      <c r="C104" s="19">
        <v>19</v>
      </c>
      <c r="D104" s="19">
        <v>56</v>
      </c>
      <c r="E104" s="51">
        <v>112</v>
      </c>
      <c r="F104" s="19">
        <v>107</v>
      </c>
      <c r="G104" s="19">
        <v>148</v>
      </c>
      <c r="H104" s="19">
        <v>221</v>
      </c>
      <c r="I104" s="51">
        <v>476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19</v>
      </c>
      <c r="C105" s="19">
        <v>21</v>
      </c>
      <c r="D105" s="19">
        <v>106</v>
      </c>
      <c r="E105" s="51">
        <v>146</v>
      </c>
      <c r="F105" s="19">
        <v>42</v>
      </c>
      <c r="G105" s="19">
        <v>148</v>
      </c>
      <c r="H105" s="19">
        <v>431</v>
      </c>
      <c r="I105" s="51">
        <v>621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25</v>
      </c>
      <c r="C106" s="19">
        <v>27</v>
      </c>
      <c r="D106" s="19">
        <v>73</v>
      </c>
      <c r="E106" s="51">
        <v>125</v>
      </c>
      <c r="F106" s="19">
        <v>66</v>
      </c>
      <c r="G106" s="19">
        <v>120</v>
      </c>
      <c r="H106" s="19">
        <v>394</v>
      </c>
      <c r="I106" s="51">
        <v>580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47</v>
      </c>
      <c r="C107" s="19">
        <v>13</v>
      </c>
      <c r="D107" s="19">
        <v>90</v>
      </c>
      <c r="E107" s="51">
        <v>150</v>
      </c>
      <c r="F107" s="19">
        <v>105</v>
      </c>
      <c r="G107" s="19">
        <v>147</v>
      </c>
      <c r="H107" s="19">
        <v>351</v>
      </c>
      <c r="I107" s="51">
        <v>603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319</v>
      </c>
      <c r="C108" s="9">
        <v>210</v>
      </c>
      <c r="D108" s="9">
        <v>886</v>
      </c>
      <c r="E108" s="56">
        <v>1415</v>
      </c>
      <c r="F108" s="9">
        <v>850</v>
      </c>
      <c r="G108" s="9">
        <v>1418</v>
      </c>
      <c r="H108" s="9">
        <v>4688</v>
      </c>
      <c r="I108" s="56">
        <v>6956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>
        <v>0</v>
      </c>
      <c r="D109" s="19">
        <v>22</v>
      </c>
      <c r="E109" s="51">
        <v>26</v>
      </c>
      <c r="F109" s="19">
        <v>12</v>
      </c>
      <c r="G109" s="19">
        <v>0</v>
      </c>
      <c r="H109" s="19">
        <v>156</v>
      </c>
      <c r="I109" s="51">
        <v>168</v>
      </c>
      <c r="J109" s="19"/>
      <c r="K109" s="19"/>
      <c r="L109" s="19"/>
      <c r="M109" s="20"/>
    </row>
    <row r="110" spans="1:13" x14ac:dyDescent="0.2">
      <c r="A110" s="7" t="s">
        <v>14</v>
      </c>
      <c r="B110" s="19">
        <v>4</v>
      </c>
      <c r="C110" s="19">
        <v>7</v>
      </c>
      <c r="D110" s="19">
        <v>18</v>
      </c>
      <c r="E110" s="51">
        <v>29</v>
      </c>
      <c r="F110" s="19">
        <v>10</v>
      </c>
      <c r="G110" s="19">
        <v>30</v>
      </c>
      <c r="H110" s="19">
        <v>420</v>
      </c>
      <c r="I110" s="51">
        <v>460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13</v>
      </c>
      <c r="C111" s="19">
        <v>8</v>
      </c>
      <c r="D111" s="19">
        <v>41</v>
      </c>
      <c r="E111" s="51">
        <v>62</v>
      </c>
      <c r="F111" s="19">
        <v>30</v>
      </c>
      <c r="G111" s="19">
        <v>42</v>
      </c>
      <c r="H111" s="19">
        <v>314</v>
      </c>
      <c r="I111" s="51">
        <v>386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6</v>
      </c>
      <c r="C112" s="19">
        <v>24</v>
      </c>
      <c r="D112" s="19">
        <v>45</v>
      </c>
      <c r="E112" s="51">
        <v>75</v>
      </c>
      <c r="F112" s="19">
        <v>14</v>
      </c>
      <c r="G112" s="19">
        <v>157</v>
      </c>
      <c r="H112" s="19">
        <v>112</v>
      </c>
      <c r="I112" s="51">
        <v>283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46</v>
      </c>
      <c r="C113" s="19">
        <v>45</v>
      </c>
      <c r="D113" s="19">
        <v>90</v>
      </c>
      <c r="E113" s="51">
        <v>181</v>
      </c>
      <c r="F113" s="19">
        <v>135</v>
      </c>
      <c r="G113" s="19">
        <v>261</v>
      </c>
      <c r="H113" s="19">
        <v>767</v>
      </c>
      <c r="I113" s="51">
        <v>1163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16</v>
      </c>
      <c r="C114" s="19" t="s">
        <v>206</v>
      </c>
      <c r="D114" s="19">
        <v>13</v>
      </c>
      <c r="E114" s="51">
        <v>32</v>
      </c>
      <c r="F114" s="19">
        <v>38</v>
      </c>
      <c r="G114" s="19" t="s">
        <v>206</v>
      </c>
      <c r="H114" s="19">
        <v>24</v>
      </c>
      <c r="I114" s="51">
        <v>65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9</v>
      </c>
      <c r="C115" s="19" t="s">
        <v>206</v>
      </c>
      <c r="D115" s="19">
        <v>25</v>
      </c>
      <c r="E115" s="51">
        <v>37</v>
      </c>
      <c r="F115" s="19">
        <v>26</v>
      </c>
      <c r="G115" s="19" t="s">
        <v>206</v>
      </c>
      <c r="H115" s="19">
        <v>47</v>
      </c>
      <c r="I115" s="51">
        <v>80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12</v>
      </c>
      <c r="C116" s="19">
        <v>38</v>
      </c>
      <c r="D116" s="19">
        <v>292</v>
      </c>
      <c r="E116" s="51">
        <v>342</v>
      </c>
      <c r="F116" s="19">
        <v>27</v>
      </c>
      <c r="G116" s="19">
        <v>562</v>
      </c>
      <c r="H116" s="19">
        <v>1719</v>
      </c>
      <c r="I116" s="51">
        <v>2308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18</v>
      </c>
      <c r="C117" s="19" t="s">
        <v>206</v>
      </c>
      <c r="D117" s="19">
        <v>10</v>
      </c>
      <c r="E117" s="51">
        <v>30</v>
      </c>
      <c r="F117" s="19">
        <v>38</v>
      </c>
      <c r="G117" s="19" t="s">
        <v>206</v>
      </c>
      <c r="H117" s="19">
        <v>27</v>
      </c>
      <c r="I117" s="51">
        <v>67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9</v>
      </c>
      <c r="C118" s="19">
        <v>0</v>
      </c>
      <c r="D118" s="19">
        <v>12</v>
      </c>
      <c r="E118" s="51">
        <v>21</v>
      </c>
      <c r="F118" s="19">
        <v>23</v>
      </c>
      <c r="G118" s="19">
        <v>0</v>
      </c>
      <c r="H118" s="19">
        <v>30</v>
      </c>
      <c r="I118" s="51">
        <v>53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50</v>
      </c>
      <c r="C119" s="19">
        <v>27</v>
      </c>
      <c r="D119" s="19">
        <v>115</v>
      </c>
      <c r="E119" s="51">
        <v>192</v>
      </c>
      <c r="F119" s="19">
        <v>147</v>
      </c>
      <c r="G119" s="19">
        <v>46</v>
      </c>
      <c r="H119" s="19">
        <v>268</v>
      </c>
      <c r="I119" s="51">
        <v>461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15</v>
      </c>
      <c r="C120" s="19" t="s">
        <v>206</v>
      </c>
      <c r="D120" s="19">
        <v>18</v>
      </c>
      <c r="E120" s="51">
        <v>35</v>
      </c>
      <c r="F120" s="19">
        <v>41</v>
      </c>
      <c r="G120" s="19" t="s">
        <v>206</v>
      </c>
      <c r="H120" s="19">
        <v>53</v>
      </c>
      <c r="I120" s="51">
        <v>109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8</v>
      </c>
      <c r="C121" s="19">
        <v>4</v>
      </c>
      <c r="D121" s="19">
        <v>10</v>
      </c>
      <c r="E121" s="51">
        <v>22</v>
      </c>
      <c r="F121" s="19">
        <v>29</v>
      </c>
      <c r="G121" s="19">
        <v>26</v>
      </c>
      <c r="H121" s="19">
        <v>19</v>
      </c>
      <c r="I121" s="51">
        <v>74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13</v>
      </c>
      <c r="C122" s="19">
        <v>20</v>
      </c>
      <c r="D122" s="19">
        <v>62</v>
      </c>
      <c r="E122" s="51">
        <v>95</v>
      </c>
      <c r="F122" s="19">
        <v>34</v>
      </c>
      <c r="G122" s="19">
        <v>96</v>
      </c>
      <c r="H122" s="19">
        <v>339</v>
      </c>
      <c r="I122" s="51">
        <v>469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>
        <v>0</v>
      </c>
      <c r="D123" s="19">
        <v>7</v>
      </c>
      <c r="E123" s="51">
        <v>10</v>
      </c>
      <c r="F123" s="19" t="s">
        <v>206</v>
      </c>
      <c r="G123" s="19">
        <v>0</v>
      </c>
      <c r="H123" s="19">
        <v>17</v>
      </c>
      <c r="I123" s="51">
        <v>22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11</v>
      </c>
      <c r="C124" s="19">
        <v>9</v>
      </c>
      <c r="D124" s="19">
        <v>27</v>
      </c>
      <c r="E124" s="51">
        <v>47</v>
      </c>
      <c r="F124" s="19">
        <v>29</v>
      </c>
      <c r="G124" s="19">
        <v>102</v>
      </c>
      <c r="H124" s="19">
        <v>69</v>
      </c>
      <c r="I124" s="51">
        <v>200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5</v>
      </c>
      <c r="E125" s="51">
        <v>11</v>
      </c>
      <c r="F125" s="19" t="s">
        <v>206</v>
      </c>
      <c r="G125" s="19" t="s">
        <v>206</v>
      </c>
      <c r="H125" s="19">
        <v>7</v>
      </c>
      <c r="I125" s="51">
        <v>35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45</v>
      </c>
      <c r="C126" s="19">
        <v>13</v>
      </c>
      <c r="D126" s="19">
        <v>45</v>
      </c>
      <c r="E126" s="51">
        <v>103</v>
      </c>
      <c r="F126" s="19">
        <v>107</v>
      </c>
      <c r="G126" s="19">
        <v>44</v>
      </c>
      <c r="H126" s="19">
        <v>199</v>
      </c>
      <c r="I126" s="51">
        <v>350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34</v>
      </c>
      <c r="C127" s="19" t="s">
        <v>206</v>
      </c>
      <c r="D127" s="19">
        <v>29</v>
      </c>
      <c r="E127" s="51">
        <v>65</v>
      </c>
      <c r="F127" s="19">
        <v>100</v>
      </c>
      <c r="G127" s="19" t="s">
        <v>206</v>
      </c>
      <c r="H127" s="19">
        <v>101</v>
      </c>
      <c r="I127" s="51">
        <v>203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2610</v>
      </c>
      <c r="C129" s="60">
        <v>3048</v>
      </c>
      <c r="D129" s="60">
        <v>15200</v>
      </c>
      <c r="E129" s="61">
        <v>20858</v>
      </c>
      <c r="F129" s="59">
        <v>7016</v>
      </c>
      <c r="G129" s="60">
        <v>26539</v>
      </c>
      <c r="H129" s="60">
        <v>93310</v>
      </c>
      <c r="I129" s="61">
        <v>126865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189</v>
      </c>
      <c r="C130" s="19">
        <v>167</v>
      </c>
      <c r="D130" s="19">
        <v>687</v>
      </c>
      <c r="E130" s="51">
        <v>1043</v>
      </c>
      <c r="F130" s="19">
        <v>529</v>
      </c>
      <c r="G130" s="19">
        <v>928</v>
      </c>
      <c r="H130" s="19">
        <v>4002</v>
      </c>
      <c r="I130" s="51">
        <v>5459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97</v>
      </c>
      <c r="C131" s="19">
        <v>120</v>
      </c>
      <c r="D131" s="19">
        <v>342</v>
      </c>
      <c r="E131" s="51">
        <v>559</v>
      </c>
      <c r="F131" s="19">
        <v>320</v>
      </c>
      <c r="G131" s="19">
        <v>983</v>
      </c>
      <c r="H131" s="19">
        <v>1500</v>
      </c>
      <c r="I131" s="51">
        <v>2803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236</v>
      </c>
      <c r="C132" s="19">
        <v>195</v>
      </c>
      <c r="D132" s="19">
        <v>900</v>
      </c>
      <c r="E132" s="51">
        <v>1331</v>
      </c>
      <c r="F132" s="19">
        <v>596</v>
      </c>
      <c r="G132" s="19">
        <v>1328</v>
      </c>
      <c r="H132" s="19">
        <v>5011</v>
      </c>
      <c r="I132" s="51">
        <v>6935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88</v>
      </c>
      <c r="C133" s="19">
        <v>234</v>
      </c>
      <c r="D133" s="19">
        <v>917</v>
      </c>
      <c r="E133" s="51">
        <v>1239</v>
      </c>
      <c r="F133" s="19">
        <v>287</v>
      </c>
      <c r="G133" s="19">
        <v>3289</v>
      </c>
      <c r="H133" s="19">
        <v>4042</v>
      </c>
      <c r="I133" s="51">
        <v>7618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268</v>
      </c>
      <c r="C134" s="19">
        <v>352</v>
      </c>
      <c r="D134" s="19">
        <v>1355</v>
      </c>
      <c r="E134" s="51">
        <v>1975</v>
      </c>
      <c r="F134" s="19">
        <v>871</v>
      </c>
      <c r="G134" s="19">
        <v>4125</v>
      </c>
      <c r="H134" s="19">
        <v>6962</v>
      </c>
      <c r="I134" s="51">
        <v>11958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114</v>
      </c>
      <c r="C135" s="19">
        <v>318</v>
      </c>
      <c r="D135" s="19">
        <v>2114</v>
      </c>
      <c r="E135" s="51">
        <v>2546</v>
      </c>
      <c r="F135" s="19">
        <v>330</v>
      </c>
      <c r="G135" s="19">
        <v>2859</v>
      </c>
      <c r="H135" s="19">
        <v>14049</v>
      </c>
      <c r="I135" s="51">
        <v>17238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125</v>
      </c>
      <c r="C136" s="19">
        <v>198</v>
      </c>
      <c r="D136" s="19">
        <v>784</v>
      </c>
      <c r="E136" s="51">
        <v>1107</v>
      </c>
      <c r="F136" s="19">
        <v>266</v>
      </c>
      <c r="G136" s="19">
        <v>1302</v>
      </c>
      <c r="H136" s="19">
        <v>2221</v>
      </c>
      <c r="I136" s="51">
        <v>3789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145</v>
      </c>
      <c r="C137" s="19">
        <v>474</v>
      </c>
      <c r="D137" s="19">
        <v>3965</v>
      </c>
      <c r="E137" s="51">
        <v>4584</v>
      </c>
      <c r="F137" s="19">
        <v>416</v>
      </c>
      <c r="G137" s="19">
        <v>4503</v>
      </c>
      <c r="H137" s="19">
        <v>31601</v>
      </c>
      <c r="I137" s="51">
        <v>36520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456</v>
      </c>
      <c r="C138" s="19">
        <v>441</v>
      </c>
      <c r="D138" s="19">
        <v>1827</v>
      </c>
      <c r="E138" s="51">
        <v>2724</v>
      </c>
      <c r="F138" s="19">
        <v>1104</v>
      </c>
      <c r="G138" s="19">
        <v>3363</v>
      </c>
      <c r="H138" s="19">
        <v>11556</v>
      </c>
      <c r="I138" s="51">
        <v>16023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573</v>
      </c>
      <c r="C139" s="19">
        <v>339</v>
      </c>
      <c r="D139" s="19">
        <v>1423</v>
      </c>
      <c r="E139" s="51">
        <v>2335</v>
      </c>
      <c r="F139" s="19">
        <v>1447</v>
      </c>
      <c r="G139" s="19">
        <v>2441</v>
      </c>
      <c r="H139" s="19">
        <v>7678</v>
      </c>
      <c r="I139" s="51">
        <v>11566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319</v>
      </c>
      <c r="C140" s="64">
        <v>210</v>
      </c>
      <c r="D140" s="64">
        <v>886</v>
      </c>
      <c r="E140" s="65">
        <v>1415</v>
      </c>
      <c r="F140" s="64">
        <v>850</v>
      </c>
      <c r="G140" s="64">
        <v>1418</v>
      </c>
      <c r="H140" s="64">
        <v>4688</v>
      </c>
      <c r="I140" s="65">
        <v>6956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/>
  </sheetViews>
  <sheetFormatPr baseColWidth="10" defaultRowHeight="12.75" x14ac:dyDescent="0.2"/>
  <cols>
    <col min="1" max="1" width="35.7109375" style="10" customWidth="1"/>
    <col min="2" max="11" width="16.7109375" style="10" customWidth="1"/>
    <col min="12" max="12" width="16.7109375" style="24" customWidth="1"/>
    <col min="13" max="13" width="16.7109375" style="10" customWidth="1"/>
    <col min="14" max="16384" width="11.42578125" style="10"/>
  </cols>
  <sheetData>
    <row r="1" spans="1:13" s="1" customFormat="1" x14ac:dyDescent="0.2">
      <c r="L1" s="2"/>
    </row>
    <row r="2" spans="1:13" s="1" customFormat="1" ht="15.75" x14ac:dyDescent="0.25">
      <c r="B2" s="13"/>
      <c r="C2" s="13"/>
      <c r="D2" s="14"/>
      <c r="E2" s="14"/>
      <c r="F2" s="14"/>
      <c r="G2" s="14"/>
      <c r="H2" s="14"/>
      <c r="I2" s="14"/>
      <c r="J2" s="14"/>
      <c r="K2" s="14"/>
      <c r="L2" s="22"/>
    </row>
    <row r="3" spans="1:13" s="1" customFormat="1" ht="15.75" x14ac:dyDescent="0.25">
      <c r="B3" s="13"/>
      <c r="C3" s="13"/>
      <c r="D3" s="14"/>
      <c r="E3" s="14"/>
      <c r="F3" s="14"/>
      <c r="G3" s="14"/>
      <c r="H3" s="14"/>
      <c r="I3" s="14"/>
      <c r="J3" s="14"/>
      <c r="K3" s="14"/>
      <c r="L3" s="22"/>
    </row>
    <row r="4" spans="1:13" s="1" customFormat="1" ht="15.75" x14ac:dyDescent="0.25">
      <c r="B4" s="13"/>
      <c r="C4" s="13"/>
      <c r="D4" s="14"/>
      <c r="E4" s="14"/>
      <c r="F4" s="14"/>
      <c r="G4" s="14"/>
      <c r="H4" s="14"/>
      <c r="I4" s="14"/>
      <c r="J4" s="14"/>
      <c r="K4" s="14"/>
      <c r="L4" s="22"/>
    </row>
    <row r="5" spans="1:13" s="2" customFormat="1" x14ac:dyDescent="0.2"/>
    <row r="6" spans="1:13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s="2" customFormat="1" ht="15.75" customHeight="1" x14ac:dyDescent="0.2">
      <c r="A7" s="80" t="str">
        <f>VLOOKUP("&lt;Fachbereich&gt;",Uebersetzungen!$B$3:$E$103,Uebersetzungen!$B$2+1,FALSE)</f>
        <v>Daten &amp; Statistik</v>
      </c>
      <c r="B7" s="80"/>
      <c r="C7" s="80"/>
      <c r="D7" s="80"/>
      <c r="E7" s="80"/>
      <c r="F7" s="3"/>
      <c r="G7" s="3"/>
      <c r="H7" s="3"/>
      <c r="I7" s="3"/>
      <c r="J7" s="3"/>
      <c r="K7" s="3"/>
      <c r="L7" s="3"/>
    </row>
    <row r="8" spans="1:13" s="2" customFormat="1" ht="15.75" customHeight="1" x14ac:dyDescent="0.2">
      <c r="B8" s="45"/>
      <c r="C8" s="45"/>
      <c r="D8" s="45"/>
      <c r="E8" s="45"/>
      <c r="F8" s="3"/>
      <c r="G8" s="3"/>
      <c r="H8" s="3"/>
      <c r="I8" s="3"/>
      <c r="J8" s="3"/>
      <c r="K8" s="3"/>
      <c r="L8" s="3"/>
    </row>
    <row r="9" spans="1:13" s="2" customFormat="1" ht="15.75" customHeight="1" x14ac:dyDescent="0.25">
      <c r="A9" s="81" t="str">
        <f>VLOOKUP("&lt;Titel&gt;",Uebersetzungen!$B$3:$E$35,Uebersetzungen!$B$2+1,FALSE)</f>
        <v>Wirtschaftsstruktur der Bündner Regionen und Gemeinden</v>
      </c>
      <c r="B9" s="82"/>
      <c r="C9" s="82"/>
      <c r="D9" s="82"/>
      <c r="E9" s="82"/>
      <c r="F9" s="82"/>
      <c r="G9" s="82"/>
      <c r="H9" s="82"/>
      <c r="I9" s="82"/>
      <c r="J9" s="82"/>
      <c r="K9" s="46"/>
    </row>
    <row r="10" spans="1:13" s="5" customFormat="1" x14ac:dyDescent="0.2">
      <c r="A10" s="39" t="str">
        <f>VLOOKUP("&lt;UTitel&gt;",Uebersetzungen!$B$3:$E$103,Uebersetzungen!$B$2+1,FALSE)</f>
        <v>(Gemeindestand 2024: 101 Gemeinden)</v>
      </c>
      <c r="B10" s="40"/>
      <c r="C10" s="40"/>
      <c r="D10" s="41"/>
      <c r="E10" s="41"/>
      <c r="F10" s="41"/>
      <c r="G10" s="42"/>
      <c r="H10" s="42"/>
      <c r="I10" s="42"/>
    </row>
    <row r="11" spans="1:13" s="4" customFormat="1" ht="13.5" thickBot="1" x14ac:dyDescent="0.25">
      <c r="L11" s="23"/>
    </row>
    <row r="12" spans="1:13" s="76" customFormat="1" ht="17.25" customHeight="1" x14ac:dyDescent="0.2">
      <c r="A12" s="75"/>
      <c r="B12" s="83" t="str">
        <f>VLOOKUP("&lt;SpaltenTitel_1&gt;",Uebersetzungen!$B$3:$E$33,Uebersetzungen!$B$2+1,FALSE)</f>
        <v>Arbeitsstätten</v>
      </c>
      <c r="C12" s="84"/>
      <c r="D12" s="84"/>
      <c r="E12" s="85"/>
      <c r="F12" s="83" t="str">
        <f>VLOOKUP("&lt;SpaltenTitel_2&gt;",Uebersetzungen!$B$3:$E$33,Uebersetzungen!$B$2+1,FALSE)</f>
        <v>Beschäftigte</v>
      </c>
      <c r="G12" s="84"/>
      <c r="H12" s="84"/>
      <c r="I12" s="85"/>
      <c r="J12" s="83" t="str">
        <f>VLOOKUP("&lt;SpaltenTitel_3&gt;",Uebersetzungen!$B$3:$E$33,Uebersetzungen!$B$2+1,FALSE)</f>
        <v>Vollzeitäquivalente (VZÄ)</v>
      </c>
      <c r="K12" s="84"/>
      <c r="L12" s="84"/>
      <c r="M12" s="86"/>
    </row>
    <row r="13" spans="1:13" s="44" customFormat="1" ht="17.25" customHeight="1" x14ac:dyDescent="0.2">
      <c r="A13" s="47"/>
      <c r="B13" s="67" t="str">
        <f>VLOOKUP("&lt;SpaltenTitel_1.1&gt;",Uebersetzungen!$B$3:$E$33,Uebersetzungen!$B$2+1,FALSE)</f>
        <v>Primärer Sektor</v>
      </c>
      <c r="C13" s="48" t="str">
        <f>VLOOKUP("&lt;SpaltenTitel_1.2&gt;",Uebersetzungen!$B$3:$E$33,Uebersetzungen!$B$2+1,FALSE)</f>
        <v>Sekundärer Sektor</v>
      </c>
      <c r="D13" s="48" t="str">
        <f>VLOOKUP("&lt;SpaltenTitel_1.3&gt;",Uebersetzungen!$B$3:$E$72,Uebersetzungen!$B$2+1,FALSE)</f>
        <v>Tertiärer Sektor</v>
      </c>
      <c r="E13" s="49" t="str">
        <f>VLOOKUP("&lt;SpaltenTitel_1.4&gt;",Uebersetzungen!$B$3:$E$72,Uebersetzungen!$B$2+1,FALSE)</f>
        <v>Total</v>
      </c>
      <c r="F13" s="67" t="str">
        <f>VLOOKUP("&lt;SpaltenTitel_1.1&gt;",Uebersetzungen!$B$3:$E$33,Uebersetzungen!$B$2+1,FALSE)</f>
        <v>Primärer Sektor</v>
      </c>
      <c r="G13" s="48" t="str">
        <f>VLOOKUP("&lt;SpaltenTitel_1.2&gt;",Uebersetzungen!$B$3:$E$33,Uebersetzungen!$B$2+1,FALSE)</f>
        <v>Sekundärer Sektor</v>
      </c>
      <c r="H13" s="48" t="str">
        <f>VLOOKUP("&lt;SpaltenTitel_1.3&gt;",Uebersetzungen!$B$3:$E$72,Uebersetzungen!$B$2+1,FALSE)</f>
        <v>Tertiärer Sektor</v>
      </c>
      <c r="I13" s="49" t="str">
        <f>VLOOKUP("&lt;SpaltenTitel_1.4&gt;",Uebersetzungen!$B$3:$E$72,Uebersetzungen!$B$2+1,FALSE)</f>
        <v>Total</v>
      </c>
      <c r="J13" s="67" t="str">
        <f>VLOOKUP("&lt;SpaltenTitel_1.1&gt;",Uebersetzungen!$B$3:$E$33,Uebersetzungen!$B$2+1,FALSE)</f>
        <v>Primärer Sektor</v>
      </c>
      <c r="K13" s="48" t="str">
        <f>VLOOKUP("&lt;SpaltenTitel_1.2&gt;",Uebersetzungen!$B$3:$E$33,Uebersetzungen!$B$2+1,FALSE)</f>
        <v>Sekundärer Sektor</v>
      </c>
      <c r="L13" s="48" t="str">
        <f>VLOOKUP("&lt;SpaltenTitel_1.3&gt;",Uebersetzungen!$B$3:$E$72,Uebersetzungen!$B$2+1,FALSE)</f>
        <v>Tertiärer Sektor</v>
      </c>
      <c r="M13" s="77" t="str">
        <f>VLOOKUP("&lt;SpaltenTitel_1.4&gt;",Uebersetzungen!$B$3:$E$72,Uebersetzungen!$B$2+1,FALSE)</f>
        <v>Total</v>
      </c>
    </row>
    <row r="14" spans="1:13" x14ac:dyDescent="0.2">
      <c r="A14" s="15"/>
      <c r="B14" s="68"/>
      <c r="C14" s="50"/>
      <c r="D14" s="50"/>
      <c r="E14" s="51"/>
      <c r="F14" s="19"/>
      <c r="G14" s="50"/>
      <c r="H14" s="50"/>
      <c r="I14" s="52"/>
      <c r="J14" s="19"/>
      <c r="K14" s="19"/>
      <c r="L14" s="50"/>
      <c r="M14" s="53"/>
    </row>
    <row r="15" spans="1:13" x14ac:dyDescent="0.2">
      <c r="A15" s="66" t="str">
        <f>VLOOKUP("&lt;Zeilentitel_1&gt;",Uebersetzungen!$B$3:$E$103,Uebersetzungen!$B$2+1,FALSE)</f>
        <v>GRAUBÜNDEN</v>
      </c>
      <c r="B15" s="55">
        <v>2667</v>
      </c>
      <c r="C15" s="8">
        <v>3019</v>
      </c>
      <c r="D15" s="8">
        <v>15184</v>
      </c>
      <c r="E15" s="54">
        <v>20870</v>
      </c>
      <c r="F15" s="8">
        <v>7332</v>
      </c>
      <c r="G15" s="8">
        <v>26715</v>
      </c>
      <c r="H15" s="8">
        <v>94453</v>
      </c>
      <c r="I15" s="54">
        <v>128500</v>
      </c>
      <c r="J15" s="8"/>
      <c r="K15" s="8"/>
      <c r="L15" s="8"/>
      <c r="M15" s="11"/>
    </row>
    <row r="16" spans="1:13" x14ac:dyDescent="0.2">
      <c r="A16" s="6" t="str">
        <f>VLOOKUP("&lt;Zeilentitel_2&gt;",Uebersetzungen!$B$3:$E$103,Uebersetzungen!$B$2+1,FALSE)</f>
        <v>Region Albula</v>
      </c>
      <c r="B16" s="9">
        <v>193</v>
      </c>
      <c r="C16" s="9">
        <v>159</v>
      </c>
      <c r="D16" s="9">
        <v>712</v>
      </c>
      <c r="E16" s="56">
        <v>1064</v>
      </c>
      <c r="F16" s="9">
        <v>540</v>
      </c>
      <c r="G16" s="9">
        <v>987</v>
      </c>
      <c r="H16" s="9">
        <v>3988</v>
      </c>
      <c r="I16" s="56">
        <v>5515</v>
      </c>
      <c r="J16" s="9"/>
      <c r="K16" s="9"/>
      <c r="L16" s="9"/>
      <c r="M16" s="12"/>
    </row>
    <row r="17" spans="1:13" x14ac:dyDescent="0.2">
      <c r="A17" s="7" t="s">
        <v>1</v>
      </c>
      <c r="B17" s="19">
        <v>31</v>
      </c>
      <c r="C17" s="19">
        <v>44</v>
      </c>
      <c r="D17" s="19">
        <v>289</v>
      </c>
      <c r="E17" s="51">
        <v>364</v>
      </c>
      <c r="F17" s="19">
        <v>74</v>
      </c>
      <c r="G17" s="19">
        <v>360</v>
      </c>
      <c r="H17" s="19">
        <v>2126</v>
      </c>
      <c r="I17" s="51">
        <v>2560</v>
      </c>
      <c r="J17" s="19"/>
      <c r="K17" s="19"/>
      <c r="L17" s="19"/>
      <c r="M17" s="20"/>
    </row>
    <row r="18" spans="1:13" x14ac:dyDescent="0.2">
      <c r="A18" s="7" t="s">
        <v>2</v>
      </c>
      <c r="B18" s="19">
        <v>9</v>
      </c>
      <c r="C18" s="19">
        <v>6</v>
      </c>
      <c r="D18" s="19">
        <v>39</v>
      </c>
      <c r="E18" s="51">
        <v>54</v>
      </c>
      <c r="F18" s="19">
        <v>21</v>
      </c>
      <c r="G18" s="19">
        <v>13</v>
      </c>
      <c r="H18" s="19">
        <v>94</v>
      </c>
      <c r="I18" s="51">
        <v>128</v>
      </c>
      <c r="J18" s="19"/>
      <c r="K18" s="19"/>
      <c r="L18" s="19"/>
      <c r="M18" s="20"/>
    </row>
    <row r="19" spans="1:13" x14ac:dyDescent="0.2">
      <c r="A19" s="7" t="s">
        <v>95</v>
      </c>
      <c r="B19" s="19" t="s">
        <v>206</v>
      </c>
      <c r="C19" s="19" t="s">
        <v>206</v>
      </c>
      <c r="D19" s="19">
        <v>13</v>
      </c>
      <c r="E19" s="51">
        <v>17</v>
      </c>
      <c r="F19" s="19" t="s">
        <v>206</v>
      </c>
      <c r="G19" s="19" t="s">
        <v>206</v>
      </c>
      <c r="H19" s="19">
        <v>38</v>
      </c>
      <c r="I19" s="51">
        <v>85</v>
      </c>
      <c r="J19" s="19"/>
      <c r="K19" s="19"/>
      <c r="L19" s="19"/>
      <c r="M19" s="20"/>
    </row>
    <row r="20" spans="1:13" x14ac:dyDescent="0.2">
      <c r="A20" s="7" t="s">
        <v>3</v>
      </c>
      <c r="B20" s="19">
        <v>53</v>
      </c>
      <c r="C20" s="19">
        <v>27</v>
      </c>
      <c r="D20" s="19">
        <v>112</v>
      </c>
      <c r="E20" s="51">
        <v>192</v>
      </c>
      <c r="F20" s="19">
        <v>128</v>
      </c>
      <c r="G20" s="19">
        <v>105</v>
      </c>
      <c r="H20" s="19">
        <v>485</v>
      </c>
      <c r="I20" s="51">
        <v>718</v>
      </c>
      <c r="J20" s="19"/>
      <c r="K20" s="19"/>
      <c r="L20" s="19"/>
      <c r="M20" s="20"/>
    </row>
    <row r="21" spans="1:13" x14ac:dyDescent="0.2">
      <c r="A21" s="7" t="s">
        <v>89</v>
      </c>
      <c r="B21" s="19">
        <v>78</v>
      </c>
      <c r="C21" s="19">
        <v>60</v>
      </c>
      <c r="D21" s="19">
        <v>185</v>
      </c>
      <c r="E21" s="51">
        <v>323</v>
      </c>
      <c r="F21" s="19">
        <v>204</v>
      </c>
      <c r="G21" s="19">
        <v>345</v>
      </c>
      <c r="H21" s="19">
        <v>895</v>
      </c>
      <c r="I21" s="51">
        <v>1444</v>
      </c>
      <c r="J21" s="19"/>
      <c r="K21" s="19"/>
      <c r="L21" s="19"/>
      <c r="M21" s="20"/>
    </row>
    <row r="22" spans="1:13" x14ac:dyDescent="0.2">
      <c r="A22" s="7" t="s">
        <v>92</v>
      </c>
      <c r="B22" s="19">
        <v>20</v>
      </c>
      <c r="C22" s="19">
        <v>20</v>
      </c>
      <c r="D22" s="19">
        <v>74</v>
      </c>
      <c r="E22" s="51">
        <v>114</v>
      </c>
      <c r="F22" s="19">
        <v>109</v>
      </c>
      <c r="G22" s="19">
        <v>121</v>
      </c>
      <c r="H22" s="19">
        <v>350</v>
      </c>
      <c r="I22" s="51">
        <v>580</v>
      </c>
      <c r="J22" s="19"/>
      <c r="K22" s="19"/>
      <c r="L22" s="19"/>
      <c r="M22" s="20"/>
    </row>
    <row r="23" spans="1:13" x14ac:dyDescent="0.2">
      <c r="A23" s="6" t="str">
        <f>VLOOKUP("&lt;Zeilentitel_3&gt;",Uebersetzungen!$B$3:$E$103,Uebersetzungen!$B$2+1,FALSE)</f>
        <v>Region Bernina</v>
      </c>
      <c r="B23" s="9">
        <v>101</v>
      </c>
      <c r="C23" s="9">
        <v>117</v>
      </c>
      <c r="D23" s="9">
        <v>338</v>
      </c>
      <c r="E23" s="56">
        <v>556</v>
      </c>
      <c r="F23" s="9">
        <v>310</v>
      </c>
      <c r="G23" s="9">
        <v>970</v>
      </c>
      <c r="H23" s="9">
        <v>1483</v>
      </c>
      <c r="I23" s="56">
        <v>2763</v>
      </c>
      <c r="J23" s="9"/>
      <c r="K23" s="9"/>
      <c r="L23" s="9"/>
      <c r="M23" s="12"/>
    </row>
    <row r="24" spans="1:13" x14ac:dyDescent="0.2">
      <c r="A24" s="7" t="s">
        <v>4</v>
      </c>
      <c r="B24" s="19">
        <v>26</v>
      </c>
      <c r="C24" s="19">
        <v>30</v>
      </c>
      <c r="D24" s="19">
        <v>80</v>
      </c>
      <c r="E24" s="51">
        <v>136</v>
      </c>
      <c r="F24" s="19">
        <v>102</v>
      </c>
      <c r="G24" s="19">
        <v>353</v>
      </c>
      <c r="H24" s="19">
        <v>300</v>
      </c>
      <c r="I24" s="51">
        <v>755</v>
      </c>
      <c r="J24" s="19"/>
      <c r="K24" s="19"/>
      <c r="L24" s="19"/>
      <c r="M24" s="20"/>
    </row>
    <row r="25" spans="1:13" x14ac:dyDescent="0.2">
      <c r="A25" s="7" t="s">
        <v>5</v>
      </c>
      <c r="B25" s="19">
        <v>75</v>
      </c>
      <c r="C25" s="19">
        <v>87</v>
      </c>
      <c r="D25" s="19">
        <v>258</v>
      </c>
      <c r="E25" s="51">
        <v>420</v>
      </c>
      <c r="F25" s="19">
        <v>208</v>
      </c>
      <c r="G25" s="19">
        <v>617</v>
      </c>
      <c r="H25" s="19">
        <v>1183</v>
      </c>
      <c r="I25" s="51">
        <v>2008</v>
      </c>
      <c r="J25" s="19"/>
      <c r="K25" s="19"/>
      <c r="L25" s="19"/>
      <c r="M25" s="20"/>
    </row>
    <row r="26" spans="1:13" x14ac:dyDescent="0.2">
      <c r="A26" s="6" t="str">
        <f>VLOOKUP("&lt;Zeilentitel_4&gt;",Uebersetzungen!$B$3:$E$103,Uebersetzungen!$B$2+1,FALSE)</f>
        <v>Region Engiadina Bassa/Val Müstair</v>
      </c>
      <c r="B26" s="9">
        <v>241</v>
      </c>
      <c r="C26" s="9">
        <v>197</v>
      </c>
      <c r="D26" s="9">
        <v>893</v>
      </c>
      <c r="E26" s="56">
        <v>1331</v>
      </c>
      <c r="F26" s="9">
        <v>641</v>
      </c>
      <c r="G26" s="9">
        <v>1335</v>
      </c>
      <c r="H26" s="9">
        <v>5065</v>
      </c>
      <c r="I26" s="56">
        <v>7041</v>
      </c>
      <c r="J26" s="9"/>
      <c r="K26" s="9"/>
      <c r="L26" s="9"/>
      <c r="M26" s="12"/>
    </row>
    <row r="27" spans="1:13" x14ac:dyDescent="0.2">
      <c r="A27" s="7" t="s">
        <v>38</v>
      </c>
      <c r="B27" s="19">
        <v>30</v>
      </c>
      <c r="C27" s="19">
        <v>37</v>
      </c>
      <c r="D27" s="19">
        <v>114</v>
      </c>
      <c r="E27" s="51">
        <v>181</v>
      </c>
      <c r="F27" s="19">
        <v>92</v>
      </c>
      <c r="G27" s="19">
        <v>247</v>
      </c>
      <c r="H27" s="19">
        <v>501</v>
      </c>
      <c r="I27" s="51">
        <v>840</v>
      </c>
      <c r="J27" s="19"/>
      <c r="K27" s="19"/>
      <c r="L27" s="19"/>
      <c r="M27" s="20"/>
    </row>
    <row r="28" spans="1:13" x14ac:dyDescent="0.2">
      <c r="A28" s="7" t="s">
        <v>39</v>
      </c>
      <c r="B28" s="19">
        <v>23</v>
      </c>
      <c r="C28" s="19">
        <v>14</v>
      </c>
      <c r="D28" s="19">
        <v>124</v>
      </c>
      <c r="E28" s="51">
        <v>161</v>
      </c>
      <c r="F28" s="19">
        <v>43</v>
      </c>
      <c r="G28" s="19">
        <v>60</v>
      </c>
      <c r="H28" s="19">
        <v>1176</v>
      </c>
      <c r="I28" s="51">
        <v>1279</v>
      </c>
      <c r="J28" s="19"/>
      <c r="K28" s="19"/>
      <c r="L28" s="19"/>
      <c r="M28" s="20"/>
    </row>
    <row r="29" spans="1:13" x14ac:dyDescent="0.2">
      <c r="A29" s="7" t="s">
        <v>40</v>
      </c>
      <c r="B29" s="19">
        <v>96</v>
      </c>
      <c r="C29" s="19">
        <v>86</v>
      </c>
      <c r="D29" s="19">
        <v>440</v>
      </c>
      <c r="E29" s="51">
        <v>622</v>
      </c>
      <c r="F29" s="19">
        <v>250</v>
      </c>
      <c r="G29" s="19">
        <v>609</v>
      </c>
      <c r="H29" s="19">
        <v>2513</v>
      </c>
      <c r="I29" s="51">
        <v>3372</v>
      </c>
      <c r="J29" s="19"/>
      <c r="K29" s="19"/>
      <c r="L29" s="19"/>
      <c r="M29" s="20"/>
    </row>
    <row r="30" spans="1:13" x14ac:dyDescent="0.2">
      <c r="A30" s="7" t="s">
        <v>41</v>
      </c>
      <c r="B30" s="19">
        <v>38</v>
      </c>
      <c r="C30" s="19">
        <v>23</v>
      </c>
      <c r="D30" s="19">
        <v>59</v>
      </c>
      <c r="E30" s="51">
        <v>120</v>
      </c>
      <c r="F30" s="19">
        <v>106</v>
      </c>
      <c r="G30" s="19">
        <v>104</v>
      </c>
      <c r="H30" s="19">
        <v>174</v>
      </c>
      <c r="I30" s="51">
        <v>384</v>
      </c>
      <c r="J30" s="19"/>
      <c r="K30" s="19"/>
      <c r="L30" s="19"/>
      <c r="M30" s="20"/>
    </row>
    <row r="31" spans="1:13" x14ac:dyDescent="0.2">
      <c r="A31" s="7" t="s">
        <v>60</v>
      </c>
      <c r="B31" s="19">
        <v>54</v>
      </c>
      <c r="C31" s="19">
        <v>37</v>
      </c>
      <c r="D31" s="19">
        <v>156</v>
      </c>
      <c r="E31" s="51">
        <v>247</v>
      </c>
      <c r="F31" s="19">
        <v>150</v>
      </c>
      <c r="G31" s="19">
        <v>315</v>
      </c>
      <c r="H31" s="19">
        <v>701</v>
      </c>
      <c r="I31" s="51">
        <v>1166</v>
      </c>
      <c r="J31" s="19"/>
      <c r="K31" s="19"/>
      <c r="L31" s="19"/>
      <c r="M31" s="20"/>
    </row>
    <row r="32" spans="1:13" x14ac:dyDescent="0.2">
      <c r="A32" s="6" t="str">
        <f>VLOOKUP("&lt;Zeilentitel_5&gt;",Uebersetzungen!$B$3:$E$103,Uebersetzungen!$B$2+1,FALSE)</f>
        <v>Region Imboden</v>
      </c>
      <c r="B32" s="9">
        <v>90</v>
      </c>
      <c r="C32" s="9">
        <v>224</v>
      </c>
      <c r="D32" s="9">
        <v>923</v>
      </c>
      <c r="E32" s="56">
        <v>1237</v>
      </c>
      <c r="F32" s="9">
        <v>295</v>
      </c>
      <c r="G32" s="9">
        <v>3312</v>
      </c>
      <c r="H32" s="9">
        <v>4053</v>
      </c>
      <c r="I32" s="56">
        <v>7660</v>
      </c>
      <c r="J32" s="9"/>
      <c r="K32" s="9"/>
      <c r="L32" s="9"/>
      <c r="M32" s="12"/>
    </row>
    <row r="33" spans="1:13" x14ac:dyDescent="0.2">
      <c r="A33" s="7" t="s">
        <v>31</v>
      </c>
      <c r="B33" s="19">
        <v>12</v>
      </c>
      <c r="C33" s="19">
        <v>28</v>
      </c>
      <c r="D33" s="19">
        <v>144</v>
      </c>
      <c r="E33" s="51">
        <v>184</v>
      </c>
      <c r="F33" s="19">
        <v>64</v>
      </c>
      <c r="G33" s="19">
        <v>965</v>
      </c>
      <c r="H33" s="19">
        <v>573</v>
      </c>
      <c r="I33" s="51">
        <v>1602</v>
      </c>
      <c r="J33" s="19"/>
      <c r="K33" s="19"/>
      <c r="L33" s="19"/>
      <c r="M33" s="20"/>
    </row>
    <row r="34" spans="1:13" x14ac:dyDescent="0.2">
      <c r="A34" s="7" t="s">
        <v>32</v>
      </c>
      <c r="B34" s="19">
        <v>16</v>
      </c>
      <c r="C34" s="19">
        <v>62</v>
      </c>
      <c r="D34" s="19">
        <v>295</v>
      </c>
      <c r="E34" s="51">
        <v>373</v>
      </c>
      <c r="F34" s="19">
        <v>47</v>
      </c>
      <c r="G34" s="19">
        <v>1426</v>
      </c>
      <c r="H34" s="19">
        <v>1526</v>
      </c>
      <c r="I34" s="51">
        <v>2999</v>
      </c>
      <c r="J34" s="19"/>
      <c r="K34" s="19"/>
      <c r="L34" s="19"/>
      <c r="M34" s="20"/>
    </row>
    <row r="35" spans="1:13" x14ac:dyDescent="0.2">
      <c r="A35" s="7" t="s">
        <v>33</v>
      </c>
      <c r="B35" s="19">
        <v>6</v>
      </c>
      <c r="C35" s="19">
        <v>17</v>
      </c>
      <c r="D35" s="19">
        <v>50</v>
      </c>
      <c r="E35" s="51">
        <v>73</v>
      </c>
      <c r="F35" s="19">
        <v>12</v>
      </c>
      <c r="G35" s="19">
        <v>191</v>
      </c>
      <c r="H35" s="19">
        <v>122</v>
      </c>
      <c r="I35" s="51">
        <v>325</v>
      </c>
      <c r="J35" s="19"/>
      <c r="K35" s="19"/>
      <c r="L35" s="19"/>
      <c r="M35" s="20"/>
    </row>
    <row r="36" spans="1:13" x14ac:dyDescent="0.2">
      <c r="A36" s="7" t="s">
        <v>34</v>
      </c>
      <c r="B36" s="19">
        <v>9</v>
      </c>
      <c r="C36" s="19">
        <v>35</v>
      </c>
      <c r="D36" s="19">
        <v>71</v>
      </c>
      <c r="E36" s="51">
        <v>115</v>
      </c>
      <c r="F36" s="19">
        <v>36</v>
      </c>
      <c r="G36" s="19">
        <v>204</v>
      </c>
      <c r="H36" s="19">
        <v>208</v>
      </c>
      <c r="I36" s="51">
        <v>448</v>
      </c>
      <c r="J36" s="19"/>
      <c r="K36" s="19"/>
      <c r="L36" s="19"/>
      <c r="M36" s="20"/>
    </row>
    <row r="37" spans="1:13" x14ac:dyDescent="0.2">
      <c r="A37" s="7" t="s">
        <v>35</v>
      </c>
      <c r="B37" s="19">
        <v>19</v>
      </c>
      <c r="C37" s="19">
        <v>43</v>
      </c>
      <c r="D37" s="19">
        <v>251</v>
      </c>
      <c r="E37" s="51">
        <v>313</v>
      </c>
      <c r="F37" s="19">
        <v>50</v>
      </c>
      <c r="G37" s="19">
        <v>334</v>
      </c>
      <c r="H37" s="19">
        <v>1347</v>
      </c>
      <c r="I37" s="51">
        <v>1731</v>
      </c>
      <c r="J37" s="19"/>
      <c r="K37" s="19"/>
      <c r="L37" s="19"/>
      <c r="M37" s="20"/>
    </row>
    <row r="38" spans="1:13" x14ac:dyDescent="0.2">
      <c r="A38" s="7" t="s">
        <v>36</v>
      </c>
      <c r="B38" s="19">
        <v>12</v>
      </c>
      <c r="C38" s="19">
        <v>17</v>
      </c>
      <c r="D38" s="19">
        <v>55</v>
      </c>
      <c r="E38" s="51">
        <v>84</v>
      </c>
      <c r="F38" s="19">
        <v>45</v>
      </c>
      <c r="G38" s="19">
        <v>84</v>
      </c>
      <c r="H38" s="19">
        <v>116</v>
      </c>
      <c r="I38" s="51">
        <v>245</v>
      </c>
      <c r="J38" s="19"/>
      <c r="K38" s="19"/>
      <c r="L38" s="19"/>
      <c r="M38" s="20"/>
    </row>
    <row r="39" spans="1:13" x14ac:dyDescent="0.2">
      <c r="A39" s="7" t="s">
        <v>37</v>
      </c>
      <c r="B39" s="19">
        <v>16</v>
      </c>
      <c r="C39" s="19">
        <v>22</v>
      </c>
      <c r="D39" s="19">
        <v>57</v>
      </c>
      <c r="E39" s="51">
        <v>95</v>
      </c>
      <c r="F39" s="19">
        <v>41</v>
      </c>
      <c r="G39" s="19">
        <v>108</v>
      </c>
      <c r="H39" s="19">
        <v>161</v>
      </c>
      <c r="I39" s="51">
        <v>310</v>
      </c>
      <c r="J39" s="19"/>
      <c r="K39" s="19"/>
      <c r="L39" s="19"/>
      <c r="M39" s="20"/>
    </row>
    <row r="40" spans="1:13" x14ac:dyDescent="0.2">
      <c r="A40" s="6" t="str">
        <f>VLOOKUP("&lt;Zeilentitel_6&gt;",Uebersetzungen!$B$3:$E$103,Uebersetzungen!$B$2+1,FALSE)</f>
        <v>Region Landquart</v>
      </c>
      <c r="B40" s="9">
        <v>269</v>
      </c>
      <c r="C40" s="9">
        <v>354</v>
      </c>
      <c r="D40" s="9">
        <v>1336</v>
      </c>
      <c r="E40" s="56">
        <v>1959</v>
      </c>
      <c r="F40" s="9">
        <v>898</v>
      </c>
      <c r="G40" s="9">
        <v>4064</v>
      </c>
      <c r="H40" s="9">
        <v>6937</v>
      </c>
      <c r="I40" s="56">
        <v>11899</v>
      </c>
      <c r="J40" s="9"/>
      <c r="K40" s="9"/>
      <c r="L40" s="9"/>
      <c r="M40" s="12"/>
    </row>
    <row r="41" spans="1:13" x14ac:dyDescent="0.2">
      <c r="A41" s="7" t="s">
        <v>71</v>
      </c>
      <c r="B41" s="19">
        <v>28</v>
      </c>
      <c r="C41" s="19">
        <v>55</v>
      </c>
      <c r="D41" s="19">
        <v>144</v>
      </c>
      <c r="E41" s="51">
        <v>227</v>
      </c>
      <c r="F41" s="19">
        <v>72</v>
      </c>
      <c r="G41" s="19">
        <v>634</v>
      </c>
      <c r="H41" s="19">
        <v>465</v>
      </c>
      <c r="I41" s="51">
        <v>1171</v>
      </c>
      <c r="J41" s="19"/>
      <c r="K41" s="19"/>
      <c r="L41" s="19"/>
      <c r="M41" s="20"/>
    </row>
    <row r="42" spans="1:13" x14ac:dyDescent="0.2">
      <c r="A42" s="7" t="s">
        <v>72</v>
      </c>
      <c r="B42" s="19">
        <v>19</v>
      </c>
      <c r="C42" s="19">
        <v>40</v>
      </c>
      <c r="D42" s="19">
        <v>82</v>
      </c>
      <c r="E42" s="51">
        <v>141</v>
      </c>
      <c r="F42" s="19">
        <v>64</v>
      </c>
      <c r="G42" s="19">
        <v>299</v>
      </c>
      <c r="H42" s="19">
        <v>256</v>
      </c>
      <c r="I42" s="51">
        <v>619</v>
      </c>
      <c r="J42" s="19"/>
      <c r="K42" s="19"/>
      <c r="L42" s="19"/>
      <c r="M42" s="20"/>
    </row>
    <row r="43" spans="1:13" x14ac:dyDescent="0.2">
      <c r="A43" s="7" t="s">
        <v>73</v>
      </c>
      <c r="B43" s="19">
        <v>24</v>
      </c>
      <c r="C43" s="19">
        <v>40</v>
      </c>
      <c r="D43" s="19">
        <v>176</v>
      </c>
      <c r="E43" s="51">
        <v>240</v>
      </c>
      <c r="F43" s="19">
        <v>72</v>
      </c>
      <c r="G43" s="19">
        <v>266</v>
      </c>
      <c r="H43" s="19">
        <v>898</v>
      </c>
      <c r="I43" s="51">
        <v>1236</v>
      </c>
      <c r="J43" s="19"/>
      <c r="K43" s="19"/>
      <c r="L43" s="19"/>
      <c r="M43" s="20"/>
    </row>
    <row r="44" spans="1:13" x14ac:dyDescent="0.2">
      <c r="A44" s="7" t="s">
        <v>74</v>
      </c>
      <c r="B44" s="19">
        <v>30</v>
      </c>
      <c r="C44" s="19">
        <v>6</v>
      </c>
      <c r="D44" s="19">
        <v>26</v>
      </c>
      <c r="E44" s="51">
        <v>62</v>
      </c>
      <c r="F44" s="19">
        <v>114</v>
      </c>
      <c r="G44" s="19">
        <v>8</v>
      </c>
      <c r="H44" s="19">
        <v>67</v>
      </c>
      <c r="I44" s="51">
        <v>189</v>
      </c>
      <c r="J44" s="19"/>
      <c r="K44" s="19"/>
      <c r="L44" s="19"/>
      <c r="M44" s="20"/>
    </row>
    <row r="45" spans="1:13" x14ac:dyDescent="0.2">
      <c r="A45" s="7" t="s">
        <v>75</v>
      </c>
      <c r="B45" s="19">
        <v>33</v>
      </c>
      <c r="C45" s="19">
        <v>9</v>
      </c>
      <c r="D45" s="19">
        <v>47</v>
      </c>
      <c r="E45" s="51">
        <v>89</v>
      </c>
      <c r="F45" s="19">
        <v>116</v>
      </c>
      <c r="G45" s="19">
        <v>22</v>
      </c>
      <c r="H45" s="19">
        <v>169</v>
      </c>
      <c r="I45" s="51">
        <v>307</v>
      </c>
      <c r="J45" s="19"/>
      <c r="K45" s="19"/>
      <c r="L45" s="19"/>
      <c r="M45" s="20"/>
    </row>
    <row r="46" spans="1:13" x14ac:dyDescent="0.2">
      <c r="A46" s="7" t="s">
        <v>76</v>
      </c>
      <c r="B46" s="19">
        <v>60</v>
      </c>
      <c r="C46" s="19">
        <v>54</v>
      </c>
      <c r="D46" s="19">
        <v>221</v>
      </c>
      <c r="E46" s="51">
        <v>335</v>
      </c>
      <c r="F46" s="19">
        <v>176</v>
      </c>
      <c r="G46" s="19">
        <v>501</v>
      </c>
      <c r="H46" s="19">
        <v>1034</v>
      </c>
      <c r="I46" s="51">
        <v>1711</v>
      </c>
      <c r="J46" s="19"/>
      <c r="K46" s="19"/>
      <c r="L46" s="19"/>
      <c r="M46" s="20"/>
    </row>
    <row r="47" spans="1:13" x14ac:dyDescent="0.2">
      <c r="A47" s="7" t="s">
        <v>77</v>
      </c>
      <c r="B47" s="19">
        <v>38</v>
      </c>
      <c r="C47" s="19">
        <v>40</v>
      </c>
      <c r="D47" s="19">
        <v>163</v>
      </c>
      <c r="E47" s="51">
        <v>241</v>
      </c>
      <c r="F47" s="19">
        <v>134</v>
      </c>
      <c r="G47" s="19">
        <v>314</v>
      </c>
      <c r="H47" s="19">
        <v>433</v>
      </c>
      <c r="I47" s="51">
        <v>881</v>
      </c>
      <c r="J47" s="19"/>
      <c r="K47" s="19"/>
      <c r="L47" s="19"/>
      <c r="M47" s="20"/>
    </row>
    <row r="48" spans="1:13" x14ac:dyDescent="0.2">
      <c r="A48" s="7" t="s">
        <v>78</v>
      </c>
      <c r="B48" s="19">
        <v>37</v>
      </c>
      <c r="C48" s="19">
        <v>110</v>
      </c>
      <c r="D48" s="19">
        <v>477</v>
      </c>
      <c r="E48" s="51">
        <v>624</v>
      </c>
      <c r="F48" s="19">
        <v>150</v>
      </c>
      <c r="G48" s="19">
        <v>2020</v>
      </c>
      <c r="H48" s="19">
        <v>3615</v>
      </c>
      <c r="I48" s="51">
        <v>5785</v>
      </c>
      <c r="J48" s="19"/>
      <c r="K48" s="19"/>
      <c r="L48" s="19"/>
      <c r="M48" s="20"/>
    </row>
    <row r="49" spans="1:13" x14ac:dyDescent="0.2">
      <c r="A49" s="6" t="str">
        <f>VLOOKUP("&lt;Zeilentitel_7&gt;",Uebersetzungen!$B$3:$E$103,Uebersetzungen!$B$2+1,FALSE)</f>
        <v>Region Maloja</v>
      </c>
      <c r="B49" s="9">
        <v>119</v>
      </c>
      <c r="C49" s="9">
        <v>311</v>
      </c>
      <c r="D49" s="9">
        <v>2165</v>
      </c>
      <c r="E49" s="56">
        <v>2595</v>
      </c>
      <c r="F49" s="9">
        <v>356</v>
      </c>
      <c r="G49" s="9">
        <v>2959</v>
      </c>
      <c r="H49" s="9">
        <v>14600</v>
      </c>
      <c r="I49" s="56">
        <v>17915</v>
      </c>
      <c r="J49" s="9"/>
      <c r="K49" s="9"/>
      <c r="L49" s="9"/>
      <c r="M49" s="12"/>
    </row>
    <row r="50" spans="1:13" x14ac:dyDescent="0.2">
      <c r="A50" s="7" t="s">
        <v>42</v>
      </c>
      <c r="B50" s="19">
        <v>7</v>
      </c>
      <c r="C50" s="19">
        <v>8</v>
      </c>
      <c r="D50" s="19">
        <v>53</v>
      </c>
      <c r="E50" s="51">
        <v>68</v>
      </c>
      <c r="F50" s="19">
        <v>18</v>
      </c>
      <c r="G50" s="19">
        <v>100</v>
      </c>
      <c r="H50" s="19">
        <v>197</v>
      </c>
      <c r="I50" s="51">
        <v>315</v>
      </c>
      <c r="J50" s="19"/>
      <c r="K50" s="19"/>
      <c r="L50" s="19"/>
      <c r="M50" s="20"/>
    </row>
    <row r="51" spans="1:13" x14ac:dyDescent="0.2">
      <c r="A51" s="7" t="s">
        <v>43</v>
      </c>
      <c r="B51" s="19">
        <v>7</v>
      </c>
      <c r="C51" s="19">
        <v>25</v>
      </c>
      <c r="D51" s="19">
        <v>126</v>
      </c>
      <c r="E51" s="51">
        <v>158</v>
      </c>
      <c r="F51" s="19">
        <v>20</v>
      </c>
      <c r="G51" s="19">
        <v>198</v>
      </c>
      <c r="H51" s="19">
        <v>722</v>
      </c>
      <c r="I51" s="51">
        <v>940</v>
      </c>
      <c r="J51" s="19"/>
      <c r="K51" s="19"/>
      <c r="L51" s="19"/>
      <c r="M51" s="20"/>
    </row>
    <row r="52" spans="1:13" x14ac:dyDescent="0.2">
      <c r="A52" s="7" t="s">
        <v>44</v>
      </c>
      <c r="B52" s="19">
        <v>5</v>
      </c>
      <c r="C52" s="19">
        <v>4</v>
      </c>
      <c r="D52" s="19">
        <v>23</v>
      </c>
      <c r="E52" s="51">
        <v>32</v>
      </c>
      <c r="F52" s="19">
        <v>15</v>
      </c>
      <c r="G52" s="19">
        <v>9</v>
      </c>
      <c r="H52" s="19">
        <v>53</v>
      </c>
      <c r="I52" s="51">
        <v>77</v>
      </c>
      <c r="J52" s="19"/>
      <c r="K52" s="19"/>
      <c r="L52" s="19"/>
      <c r="M52" s="20"/>
    </row>
    <row r="53" spans="1:13" x14ac:dyDescent="0.2">
      <c r="A53" s="7" t="s">
        <v>45</v>
      </c>
      <c r="B53" s="19">
        <v>4</v>
      </c>
      <c r="C53" s="19">
        <v>32</v>
      </c>
      <c r="D53" s="19">
        <v>224</v>
      </c>
      <c r="E53" s="51">
        <v>260</v>
      </c>
      <c r="F53" s="19">
        <v>9</v>
      </c>
      <c r="G53" s="19">
        <v>362</v>
      </c>
      <c r="H53" s="19">
        <v>1596</v>
      </c>
      <c r="I53" s="51">
        <v>1967</v>
      </c>
      <c r="J53" s="19"/>
      <c r="K53" s="19"/>
      <c r="L53" s="19"/>
      <c r="M53" s="20"/>
    </row>
    <row r="54" spans="1:13" x14ac:dyDescent="0.2">
      <c r="A54" s="7" t="s">
        <v>94</v>
      </c>
      <c r="B54" s="19">
        <v>11</v>
      </c>
      <c r="C54" s="19">
        <v>14</v>
      </c>
      <c r="D54" s="19">
        <v>70</v>
      </c>
      <c r="E54" s="51">
        <v>95</v>
      </c>
      <c r="F54" s="19">
        <v>28</v>
      </c>
      <c r="G54" s="19">
        <v>72</v>
      </c>
      <c r="H54" s="19">
        <v>167</v>
      </c>
      <c r="I54" s="51">
        <v>267</v>
      </c>
      <c r="J54" s="19"/>
      <c r="K54" s="19"/>
      <c r="L54" s="19"/>
      <c r="M54" s="20"/>
    </row>
    <row r="55" spans="1:13" x14ac:dyDescent="0.2">
      <c r="A55" s="7" t="s">
        <v>46</v>
      </c>
      <c r="B55" s="19">
        <v>8</v>
      </c>
      <c r="C55" s="19">
        <v>45</v>
      </c>
      <c r="D55" s="19">
        <v>353</v>
      </c>
      <c r="E55" s="51">
        <v>406</v>
      </c>
      <c r="F55" s="19">
        <v>24</v>
      </c>
      <c r="G55" s="19">
        <v>447</v>
      </c>
      <c r="H55" s="19">
        <v>2455</v>
      </c>
      <c r="I55" s="51">
        <v>2926</v>
      </c>
      <c r="J55" s="19"/>
      <c r="K55" s="19"/>
      <c r="L55" s="19"/>
      <c r="M55" s="20"/>
    </row>
    <row r="56" spans="1:13" x14ac:dyDescent="0.2">
      <c r="A56" s="7" t="s">
        <v>96</v>
      </c>
      <c r="B56" s="19">
        <v>7</v>
      </c>
      <c r="C56" s="19">
        <v>72</v>
      </c>
      <c r="D56" s="19">
        <v>769</v>
      </c>
      <c r="E56" s="51">
        <v>848</v>
      </c>
      <c r="F56" s="19">
        <v>24</v>
      </c>
      <c r="G56" s="19">
        <v>1009</v>
      </c>
      <c r="H56" s="19">
        <v>6550</v>
      </c>
      <c r="I56" s="51">
        <v>7583</v>
      </c>
      <c r="J56" s="19"/>
      <c r="K56" s="19"/>
      <c r="L56" s="19"/>
      <c r="M56" s="20"/>
    </row>
    <row r="57" spans="1:13" x14ac:dyDescent="0.2">
      <c r="A57" s="7" t="s">
        <v>47</v>
      </c>
      <c r="B57" s="19">
        <v>17</v>
      </c>
      <c r="C57" s="19">
        <v>10</v>
      </c>
      <c r="D57" s="19">
        <v>62</v>
      </c>
      <c r="E57" s="51">
        <v>89</v>
      </c>
      <c r="F57" s="19">
        <v>47</v>
      </c>
      <c r="G57" s="19">
        <v>75</v>
      </c>
      <c r="H57" s="19">
        <v>154</v>
      </c>
      <c r="I57" s="51">
        <v>276</v>
      </c>
      <c r="J57" s="19"/>
      <c r="K57" s="19"/>
      <c r="L57" s="19"/>
      <c r="M57" s="20"/>
    </row>
    <row r="58" spans="1:13" x14ac:dyDescent="0.2">
      <c r="A58" s="7" t="s">
        <v>97</v>
      </c>
      <c r="B58" s="19">
        <v>8</v>
      </c>
      <c r="C58" s="19">
        <v>18</v>
      </c>
      <c r="D58" s="19">
        <v>84</v>
      </c>
      <c r="E58" s="51">
        <v>110</v>
      </c>
      <c r="F58" s="19">
        <v>24</v>
      </c>
      <c r="G58" s="19">
        <v>133</v>
      </c>
      <c r="H58" s="19">
        <v>798</v>
      </c>
      <c r="I58" s="51">
        <v>955</v>
      </c>
      <c r="J58" s="19"/>
      <c r="K58" s="19"/>
      <c r="L58" s="19"/>
      <c r="M58" s="20"/>
    </row>
    <row r="59" spans="1:13" x14ac:dyDescent="0.2">
      <c r="A59" s="7" t="s">
        <v>48</v>
      </c>
      <c r="B59" s="19">
        <v>5</v>
      </c>
      <c r="C59" s="19">
        <v>14</v>
      </c>
      <c r="D59" s="19">
        <v>125</v>
      </c>
      <c r="E59" s="51">
        <v>144</v>
      </c>
      <c r="F59" s="19">
        <v>12</v>
      </c>
      <c r="G59" s="19">
        <v>98</v>
      </c>
      <c r="H59" s="19">
        <v>744</v>
      </c>
      <c r="I59" s="51">
        <v>854</v>
      </c>
      <c r="J59" s="19"/>
      <c r="K59" s="19"/>
      <c r="L59" s="19"/>
      <c r="M59" s="20"/>
    </row>
    <row r="60" spans="1:13" x14ac:dyDescent="0.2">
      <c r="A60" s="7" t="s">
        <v>49</v>
      </c>
      <c r="B60" s="19">
        <v>10</v>
      </c>
      <c r="C60" s="19">
        <v>23</v>
      </c>
      <c r="D60" s="19">
        <v>128</v>
      </c>
      <c r="E60" s="51">
        <v>161</v>
      </c>
      <c r="F60" s="19">
        <v>39</v>
      </c>
      <c r="G60" s="19">
        <v>149</v>
      </c>
      <c r="H60" s="19">
        <v>646</v>
      </c>
      <c r="I60" s="51">
        <v>834</v>
      </c>
      <c r="J60" s="19"/>
      <c r="K60" s="19"/>
      <c r="L60" s="19"/>
      <c r="M60" s="20"/>
    </row>
    <row r="61" spans="1:13" x14ac:dyDescent="0.2">
      <c r="A61" s="7" t="s">
        <v>98</v>
      </c>
      <c r="B61" s="19">
        <v>30</v>
      </c>
      <c r="C61" s="19">
        <v>46</v>
      </c>
      <c r="D61" s="19">
        <v>148</v>
      </c>
      <c r="E61" s="51">
        <v>224</v>
      </c>
      <c r="F61" s="19">
        <v>96</v>
      </c>
      <c r="G61" s="19">
        <v>307</v>
      </c>
      <c r="H61" s="19">
        <v>518</v>
      </c>
      <c r="I61" s="51">
        <v>921</v>
      </c>
      <c r="J61" s="19"/>
      <c r="K61" s="19"/>
      <c r="L61" s="19"/>
      <c r="M61" s="20"/>
    </row>
    <row r="62" spans="1:13" x14ac:dyDescent="0.2">
      <c r="A62" s="6" t="str">
        <f>VLOOKUP("&lt;Zeilentitel_8&gt;",Uebersetzungen!$B$3:$E$103,Uebersetzungen!$B$2+1,FALSE)</f>
        <v>Region Moesa</v>
      </c>
      <c r="B62" s="9">
        <v>128</v>
      </c>
      <c r="C62" s="9">
        <v>187</v>
      </c>
      <c r="D62" s="9">
        <v>710</v>
      </c>
      <c r="E62" s="56">
        <v>1025</v>
      </c>
      <c r="F62" s="9">
        <v>275</v>
      </c>
      <c r="G62" s="9">
        <v>1295</v>
      </c>
      <c r="H62" s="9">
        <v>2069</v>
      </c>
      <c r="I62" s="56">
        <v>3639</v>
      </c>
      <c r="J62" s="9"/>
      <c r="K62" s="9"/>
      <c r="L62" s="9"/>
      <c r="M62" s="12"/>
    </row>
    <row r="63" spans="1:13" x14ac:dyDescent="0.2">
      <c r="A63" s="7" t="s">
        <v>50</v>
      </c>
      <c r="B63" s="19" t="s">
        <v>206</v>
      </c>
      <c r="C63" s="19">
        <v>0</v>
      </c>
      <c r="D63" s="19">
        <v>5</v>
      </c>
      <c r="E63" s="51">
        <v>8</v>
      </c>
      <c r="F63" s="19" t="s">
        <v>206</v>
      </c>
      <c r="G63" s="19">
        <v>0</v>
      </c>
      <c r="H63" s="19">
        <v>12</v>
      </c>
      <c r="I63" s="51">
        <v>22</v>
      </c>
      <c r="J63" s="19"/>
      <c r="K63" s="19"/>
      <c r="L63" s="19"/>
      <c r="M63" s="20"/>
    </row>
    <row r="64" spans="1:13" x14ac:dyDescent="0.2">
      <c r="A64" s="7" t="s">
        <v>51</v>
      </c>
      <c r="B64" s="19" t="s">
        <v>206</v>
      </c>
      <c r="C64" s="19">
        <v>7</v>
      </c>
      <c r="D64" s="19">
        <v>14</v>
      </c>
      <c r="E64" s="51">
        <v>24</v>
      </c>
      <c r="F64" s="19" t="s">
        <v>206</v>
      </c>
      <c r="G64" s="19">
        <v>15</v>
      </c>
      <c r="H64" s="19">
        <v>46</v>
      </c>
      <c r="I64" s="51">
        <v>68</v>
      </c>
      <c r="J64" s="19"/>
      <c r="K64" s="19"/>
      <c r="L64" s="19"/>
      <c r="M64" s="20"/>
    </row>
    <row r="65" spans="1:13" x14ac:dyDescent="0.2">
      <c r="A65" s="7" t="s">
        <v>52</v>
      </c>
      <c r="B65" s="19" t="s">
        <v>206</v>
      </c>
      <c r="C65" s="19">
        <v>4</v>
      </c>
      <c r="D65" s="19">
        <v>10</v>
      </c>
      <c r="E65" s="51">
        <v>17</v>
      </c>
      <c r="F65" s="19" t="s">
        <v>206</v>
      </c>
      <c r="G65" s="19">
        <v>4</v>
      </c>
      <c r="H65" s="19">
        <v>15</v>
      </c>
      <c r="I65" s="51">
        <v>24</v>
      </c>
      <c r="J65" s="19"/>
      <c r="K65" s="19"/>
      <c r="L65" s="19"/>
      <c r="M65" s="20"/>
    </row>
    <row r="66" spans="1:13" x14ac:dyDescent="0.2">
      <c r="A66" s="7" t="s">
        <v>53</v>
      </c>
      <c r="B66" s="19">
        <v>5</v>
      </c>
      <c r="C66" s="19" t="s">
        <v>206</v>
      </c>
      <c r="D66" s="19">
        <v>12</v>
      </c>
      <c r="E66" s="51">
        <v>18</v>
      </c>
      <c r="F66" s="19">
        <v>6</v>
      </c>
      <c r="G66" s="19" t="s">
        <v>206</v>
      </c>
      <c r="H66" s="19">
        <v>13</v>
      </c>
      <c r="I66" s="51">
        <v>20</v>
      </c>
      <c r="J66" s="19"/>
      <c r="K66" s="19"/>
      <c r="L66" s="19"/>
      <c r="M66" s="20"/>
    </row>
    <row r="67" spans="1:13" x14ac:dyDescent="0.2">
      <c r="A67" s="7" t="s">
        <v>54</v>
      </c>
      <c r="B67" s="19">
        <v>15</v>
      </c>
      <c r="C67" s="19">
        <v>19</v>
      </c>
      <c r="D67" s="19">
        <v>43</v>
      </c>
      <c r="E67" s="51">
        <v>77</v>
      </c>
      <c r="F67" s="19">
        <v>36</v>
      </c>
      <c r="G67" s="19">
        <v>70</v>
      </c>
      <c r="H67" s="19">
        <v>97</v>
      </c>
      <c r="I67" s="51">
        <v>203</v>
      </c>
      <c r="J67" s="19"/>
      <c r="K67" s="19"/>
      <c r="L67" s="19"/>
      <c r="M67" s="20"/>
    </row>
    <row r="68" spans="1:13" x14ac:dyDescent="0.2">
      <c r="A68" s="7" t="s">
        <v>55</v>
      </c>
      <c r="B68" s="19">
        <v>17</v>
      </c>
      <c r="C68" s="19">
        <v>19</v>
      </c>
      <c r="D68" s="19">
        <v>100</v>
      </c>
      <c r="E68" s="51">
        <v>136</v>
      </c>
      <c r="F68" s="19">
        <v>45</v>
      </c>
      <c r="G68" s="19">
        <v>146</v>
      </c>
      <c r="H68" s="19">
        <v>353</v>
      </c>
      <c r="I68" s="51">
        <v>544</v>
      </c>
      <c r="J68" s="19"/>
      <c r="K68" s="19"/>
      <c r="L68" s="19"/>
      <c r="M68" s="20"/>
    </row>
    <row r="69" spans="1:13" x14ac:dyDescent="0.2">
      <c r="A69" s="7" t="s">
        <v>56</v>
      </c>
      <c r="B69" s="19">
        <v>4</v>
      </c>
      <c r="C69" s="19">
        <v>14</v>
      </c>
      <c r="D69" s="19">
        <v>22</v>
      </c>
      <c r="E69" s="51">
        <v>40</v>
      </c>
      <c r="F69" s="19">
        <v>13</v>
      </c>
      <c r="G69" s="19">
        <v>76</v>
      </c>
      <c r="H69" s="19">
        <v>46</v>
      </c>
      <c r="I69" s="51">
        <v>135</v>
      </c>
      <c r="J69" s="19"/>
      <c r="K69" s="19"/>
      <c r="L69" s="19"/>
      <c r="M69" s="20"/>
    </row>
    <row r="70" spans="1:13" x14ac:dyDescent="0.2">
      <c r="A70" s="7" t="s">
        <v>57</v>
      </c>
      <c r="B70" s="19">
        <v>8</v>
      </c>
      <c r="C70" s="19">
        <v>12</v>
      </c>
      <c r="D70" s="19">
        <v>41</v>
      </c>
      <c r="E70" s="51">
        <v>61</v>
      </c>
      <c r="F70" s="19">
        <v>19</v>
      </c>
      <c r="G70" s="19">
        <v>58</v>
      </c>
      <c r="H70" s="19">
        <v>157</v>
      </c>
      <c r="I70" s="51">
        <v>234</v>
      </c>
      <c r="J70" s="19"/>
      <c r="K70" s="19"/>
      <c r="L70" s="19"/>
      <c r="M70" s="20"/>
    </row>
    <row r="71" spans="1:13" x14ac:dyDescent="0.2">
      <c r="A71" s="7" t="s">
        <v>58</v>
      </c>
      <c r="B71" s="19">
        <v>17</v>
      </c>
      <c r="C71" s="19">
        <v>39</v>
      </c>
      <c r="D71" s="19">
        <v>152</v>
      </c>
      <c r="E71" s="51">
        <v>208</v>
      </c>
      <c r="F71" s="19">
        <v>30</v>
      </c>
      <c r="G71" s="19">
        <v>347</v>
      </c>
      <c r="H71" s="19">
        <v>509</v>
      </c>
      <c r="I71" s="51">
        <v>886</v>
      </c>
      <c r="J71" s="19"/>
      <c r="K71" s="19"/>
      <c r="L71" s="19"/>
      <c r="M71" s="20"/>
    </row>
    <row r="72" spans="1:13" x14ac:dyDescent="0.2">
      <c r="A72" s="7" t="s">
        <v>99</v>
      </c>
      <c r="B72" s="19">
        <v>24</v>
      </c>
      <c r="C72" s="19">
        <v>39</v>
      </c>
      <c r="D72" s="19">
        <v>243</v>
      </c>
      <c r="E72" s="51">
        <v>306</v>
      </c>
      <c r="F72" s="19">
        <v>45</v>
      </c>
      <c r="G72" s="19">
        <v>192</v>
      </c>
      <c r="H72" s="19">
        <v>700</v>
      </c>
      <c r="I72" s="51">
        <v>937</v>
      </c>
      <c r="J72" s="19"/>
      <c r="K72" s="19"/>
      <c r="L72" s="19"/>
      <c r="M72" s="20"/>
    </row>
    <row r="73" spans="1:13" x14ac:dyDescent="0.2">
      <c r="A73" s="7" t="s">
        <v>59</v>
      </c>
      <c r="B73" s="19">
        <v>12</v>
      </c>
      <c r="C73" s="19">
        <v>27</v>
      </c>
      <c r="D73" s="19">
        <v>56</v>
      </c>
      <c r="E73" s="51">
        <v>95</v>
      </c>
      <c r="F73" s="19">
        <v>24</v>
      </c>
      <c r="G73" s="19">
        <v>315</v>
      </c>
      <c r="H73" s="19">
        <v>104</v>
      </c>
      <c r="I73" s="51">
        <v>443</v>
      </c>
      <c r="J73" s="19"/>
      <c r="K73" s="19"/>
      <c r="L73" s="19"/>
      <c r="M73" s="20"/>
    </row>
    <row r="74" spans="1:13" x14ac:dyDescent="0.2">
      <c r="A74" s="7" t="s">
        <v>100</v>
      </c>
      <c r="B74" s="19">
        <v>17</v>
      </c>
      <c r="C74" s="19">
        <v>6</v>
      </c>
      <c r="D74" s="19">
        <v>12</v>
      </c>
      <c r="E74" s="51">
        <v>35</v>
      </c>
      <c r="F74" s="19">
        <v>35</v>
      </c>
      <c r="G74" s="19">
        <v>71</v>
      </c>
      <c r="H74" s="19">
        <v>17</v>
      </c>
      <c r="I74" s="51">
        <v>123</v>
      </c>
      <c r="J74" s="19"/>
      <c r="K74" s="19"/>
      <c r="L74" s="19"/>
      <c r="M74" s="20"/>
    </row>
    <row r="75" spans="1:13" x14ac:dyDescent="0.2">
      <c r="A75" s="6" t="str">
        <f>VLOOKUP("&lt;Zeilentitel_9&gt;",Uebersetzungen!$B$3:$E$103,Uebersetzungen!$B$2+1,FALSE)</f>
        <v>Region Plessur</v>
      </c>
      <c r="B75" s="9">
        <v>150</v>
      </c>
      <c r="C75" s="9">
        <v>476</v>
      </c>
      <c r="D75" s="9">
        <v>3959</v>
      </c>
      <c r="E75" s="56">
        <v>4585</v>
      </c>
      <c r="F75" s="9">
        <v>429</v>
      </c>
      <c r="G75" s="9">
        <v>4395</v>
      </c>
      <c r="H75" s="9">
        <v>32148</v>
      </c>
      <c r="I75" s="56">
        <v>36972</v>
      </c>
      <c r="J75" s="9"/>
      <c r="K75" s="9"/>
      <c r="L75" s="9"/>
      <c r="M75" s="12"/>
    </row>
    <row r="76" spans="1:13" x14ac:dyDescent="0.2">
      <c r="A76" s="7" t="s">
        <v>67</v>
      </c>
      <c r="B76" s="19">
        <v>47</v>
      </c>
      <c r="C76" s="19">
        <v>380</v>
      </c>
      <c r="D76" s="19">
        <v>3440</v>
      </c>
      <c r="E76" s="51">
        <v>3867</v>
      </c>
      <c r="F76" s="19">
        <v>174</v>
      </c>
      <c r="G76" s="19">
        <v>3880</v>
      </c>
      <c r="H76" s="19">
        <v>28852</v>
      </c>
      <c r="I76" s="51">
        <v>32906</v>
      </c>
      <c r="J76" s="19"/>
      <c r="K76" s="19"/>
      <c r="L76" s="19"/>
      <c r="M76" s="20"/>
    </row>
    <row r="77" spans="1:13" x14ac:dyDescent="0.2">
      <c r="A77" s="7" t="s">
        <v>68</v>
      </c>
      <c r="B77" s="19">
        <v>41</v>
      </c>
      <c r="C77" s="19">
        <v>31</v>
      </c>
      <c r="D77" s="19">
        <v>131</v>
      </c>
      <c r="E77" s="51">
        <v>203</v>
      </c>
      <c r="F77" s="19">
        <v>103</v>
      </c>
      <c r="G77" s="19">
        <v>190</v>
      </c>
      <c r="H77" s="19">
        <v>563</v>
      </c>
      <c r="I77" s="51">
        <v>856</v>
      </c>
      <c r="J77" s="19"/>
      <c r="K77" s="19"/>
      <c r="L77" s="19"/>
      <c r="M77" s="20"/>
    </row>
    <row r="78" spans="1:13" x14ac:dyDescent="0.2">
      <c r="A78" s="7" t="s">
        <v>69</v>
      </c>
      <c r="B78" s="19">
        <v>53</v>
      </c>
      <c r="C78" s="19">
        <v>58</v>
      </c>
      <c r="D78" s="19">
        <v>362</v>
      </c>
      <c r="E78" s="51">
        <v>473</v>
      </c>
      <c r="F78" s="19">
        <v>133</v>
      </c>
      <c r="G78" s="19">
        <v>313</v>
      </c>
      <c r="H78" s="19">
        <v>2657</v>
      </c>
      <c r="I78" s="51">
        <v>3103</v>
      </c>
      <c r="J78" s="19"/>
      <c r="K78" s="19"/>
      <c r="L78" s="19"/>
      <c r="M78" s="20"/>
    </row>
    <row r="79" spans="1:13" x14ac:dyDescent="0.2">
      <c r="A79" s="7" t="s">
        <v>70</v>
      </c>
      <c r="B79" s="19">
        <v>9</v>
      </c>
      <c r="C79" s="19">
        <v>7</v>
      </c>
      <c r="D79" s="19">
        <v>26</v>
      </c>
      <c r="E79" s="51">
        <v>42</v>
      </c>
      <c r="F79" s="19">
        <v>19</v>
      </c>
      <c r="G79" s="19">
        <v>12</v>
      </c>
      <c r="H79" s="19">
        <v>76</v>
      </c>
      <c r="I79" s="51">
        <v>107</v>
      </c>
      <c r="J79" s="19"/>
      <c r="K79" s="19"/>
      <c r="L79" s="19"/>
      <c r="M79" s="20"/>
    </row>
    <row r="80" spans="1:13" x14ac:dyDescent="0.2">
      <c r="A80" s="6" t="str">
        <f>VLOOKUP("&lt;Zeilentitel_10&gt;",Uebersetzungen!$B$3:$E$103,Uebersetzungen!$B$2+1,FALSE)</f>
        <v>Region Prättigau/Davos</v>
      </c>
      <c r="B80" s="9">
        <v>465</v>
      </c>
      <c r="C80" s="9">
        <v>438</v>
      </c>
      <c r="D80" s="9">
        <v>1837</v>
      </c>
      <c r="E80" s="56">
        <v>2740</v>
      </c>
      <c r="F80" s="9">
        <v>1187</v>
      </c>
      <c r="G80" s="9">
        <v>3487</v>
      </c>
      <c r="H80" s="9">
        <v>11725</v>
      </c>
      <c r="I80" s="56">
        <v>16399</v>
      </c>
      <c r="J80" s="9"/>
      <c r="K80" s="9"/>
      <c r="L80" s="9"/>
      <c r="M80" s="12"/>
    </row>
    <row r="81" spans="1:13" x14ac:dyDescent="0.2">
      <c r="A81" s="7" t="s">
        <v>61</v>
      </c>
      <c r="B81" s="19">
        <v>80</v>
      </c>
      <c r="C81" s="19">
        <v>143</v>
      </c>
      <c r="D81" s="19">
        <v>930</v>
      </c>
      <c r="E81" s="51">
        <v>1153</v>
      </c>
      <c r="F81" s="19">
        <v>203</v>
      </c>
      <c r="G81" s="19">
        <v>982</v>
      </c>
      <c r="H81" s="19">
        <v>7698</v>
      </c>
      <c r="I81" s="51">
        <v>8883</v>
      </c>
      <c r="J81" s="19"/>
      <c r="K81" s="19"/>
      <c r="L81" s="19"/>
      <c r="M81" s="20"/>
    </row>
    <row r="82" spans="1:13" x14ac:dyDescent="0.2">
      <c r="A82" s="7" t="s">
        <v>62</v>
      </c>
      <c r="B82" s="19">
        <v>21</v>
      </c>
      <c r="C82" s="19">
        <v>20</v>
      </c>
      <c r="D82" s="19">
        <v>26</v>
      </c>
      <c r="E82" s="51">
        <v>67</v>
      </c>
      <c r="F82" s="19">
        <v>63</v>
      </c>
      <c r="G82" s="19">
        <v>73</v>
      </c>
      <c r="H82" s="19">
        <v>105</v>
      </c>
      <c r="I82" s="51">
        <v>241</v>
      </c>
      <c r="J82" s="19"/>
      <c r="K82" s="19"/>
      <c r="L82" s="19"/>
      <c r="M82" s="20"/>
    </row>
    <row r="83" spans="1:13" x14ac:dyDescent="0.2">
      <c r="A83" s="7" t="s">
        <v>63</v>
      </c>
      <c r="B83" s="19">
        <v>19</v>
      </c>
      <c r="C83" s="19">
        <v>5</v>
      </c>
      <c r="D83" s="19">
        <v>7</v>
      </c>
      <c r="E83" s="51">
        <v>31</v>
      </c>
      <c r="F83" s="19">
        <v>53</v>
      </c>
      <c r="G83" s="19">
        <v>6</v>
      </c>
      <c r="H83" s="19">
        <v>14</v>
      </c>
      <c r="I83" s="51">
        <v>73</v>
      </c>
      <c r="J83" s="19"/>
      <c r="K83" s="19"/>
      <c r="L83" s="19"/>
      <c r="M83" s="20"/>
    </row>
    <row r="84" spans="1:13" x14ac:dyDescent="0.2">
      <c r="A84" s="7" t="s">
        <v>64</v>
      </c>
      <c r="B84" s="19">
        <v>23</v>
      </c>
      <c r="C84" s="19">
        <v>33</v>
      </c>
      <c r="D84" s="19">
        <v>48</v>
      </c>
      <c r="E84" s="51">
        <v>104</v>
      </c>
      <c r="F84" s="19">
        <v>66</v>
      </c>
      <c r="G84" s="19">
        <v>168</v>
      </c>
      <c r="H84" s="19">
        <v>175</v>
      </c>
      <c r="I84" s="51">
        <v>409</v>
      </c>
      <c r="J84" s="19"/>
      <c r="K84" s="19"/>
      <c r="L84" s="19"/>
      <c r="M84" s="20"/>
    </row>
    <row r="85" spans="1:13" x14ac:dyDescent="0.2">
      <c r="A85" s="7" t="s">
        <v>101</v>
      </c>
      <c r="B85" s="19">
        <v>85</v>
      </c>
      <c r="C85" s="19">
        <v>99</v>
      </c>
      <c r="D85" s="19">
        <v>350</v>
      </c>
      <c r="E85" s="51">
        <v>534</v>
      </c>
      <c r="F85" s="19">
        <v>202</v>
      </c>
      <c r="G85" s="19">
        <v>621</v>
      </c>
      <c r="H85" s="19">
        <v>1635</v>
      </c>
      <c r="I85" s="51">
        <v>2458</v>
      </c>
      <c r="J85" s="19"/>
      <c r="K85" s="19"/>
      <c r="L85" s="19"/>
      <c r="M85" s="20"/>
    </row>
    <row r="86" spans="1:13" x14ac:dyDescent="0.2">
      <c r="A86" s="7" t="s">
        <v>90</v>
      </c>
      <c r="B86" s="19">
        <v>12</v>
      </c>
      <c r="C86" s="19">
        <v>5</v>
      </c>
      <c r="D86" s="19">
        <v>13</v>
      </c>
      <c r="E86" s="51">
        <v>30</v>
      </c>
      <c r="F86" s="19">
        <v>22</v>
      </c>
      <c r="G86" s="19">
        <v>8</v>
      </c>
      <c r="H86" s="19">
        <v>54</v>
      </c>
      <c r="I86" s="51">
        <v>84</v>
      </c>
      <c r="J86" s="19"/>
      <c r="K86" s="19"/>
      <c r="L86" s="19"/>
      <c r="M86" s="20"/>
    </row>
    <row r="87" spans="1:13" x14ac:dyDescent="0.2">
      <c r="A87" s="7" t="s">
        <v>65</v>
      </c>
      <c r="B87" s="19">
        <v>12</v>
      </c>
      <c r="C87" s="19">
        <v>23</v>
      </c>
      <c r="D87" s="19">
        <v>76</v>
      </c>
      <c r="E87" s="51">
        <v>111</v>
      </c>
      <c r="F87" s="19">
        <v>29</v>
      </c>
      <c r="G87" s="19">
        <v>209</v>
      </c>
      <c r="H87" s="19">
        <v>281</v>
      </c>
      <c r="I87" s="51">
        <v>519</v>
      </c>
      <c r="J87" s="19"/>
      <c r="K87" s="19"/>
      <c r="L87" s="19"/>
      <c r="M87" s="20"/>
    </row>
    <row r="88" spans="1:13" x14ac:dyDescent="0.2">
      <c r="A88" s="7" t="s">
        <v>66</v>
      </c>
      <c r="B88" s="19">
        <v>80</v>
      </c>
      <c r="C88" s="19">
        <v>28</v>
      </c>
      <c r="D88" s="19">
        <v>75</v>
      </c>
      <c r="E88" s="51">
        <v>183</v>
      </c>
      <c r="F88" s="19">
        <v>195</v>
      </c>
      <c r="G88" s="19">
        <v>101</v>
      </c>
      <c r="H88" s="19">
        <v>183</v>
      </c>
      <c r="I88" s="51">
        <v>479</v>
      </c>
      <c r="J88" s="19"/>
      <c r="K88" s="19"/>
      <c r="L88" s="19"/>
      <c r="M88" s="20"/>
    </row>
    <row r="89" spans="1:13" x14ac:dyDescent="0.2">
      <c r="A89" s="7" t="s">
        <v>79</v>
      </c>
      <c r="B89" s="19">
        <v>49</v>
      </c>
      <c r="C89" s="19">
        <v>26</v>
      </c>
      <c r="D89" s="19">
        <v>115</v>
      </c>
      <c r="E89" s="51">
        <v>190</v>
      </c>
      <c r="F89" s="19">
        <v>137</v>
      </c>
      <c r="G89" s="19">
        <v>679</v>
      </c>
      <c r="H89" s="19">
        <v>360</v>
      </c>
      <c r="I89" s="51">
        <v>1176</v>
      </c>
      <c r="J89" s="19"/>
      <c r="K89" s="19"/>
      <c r="L89" s="19"/>
      <c r="M89" s="20"/>
    </row>
    <row r="90" spans="1:13" x14ac:dyDescent="0.2">
      <c r="A90" s="7" t="s">
        <v>80</v>
      </c>
      <c r="B90" s="19">
        <v>46</v>
      </c>
      <c r="C90" s="19">
        <v>38</v>
      </c>
      <c r="D90" s="19">
        <v>145</v>
      </c>
      <c r="E90" s="51">
        <v>229</v>
      </c>
      <c r="F90" s="19">
        <v>106</v>
      </c>
      <c r="G90" s="19">
        <v>399</v>
      </c>
      <c r="H90" s="19">
        <v>983</v>
      </c>
      <c r="I90" s="51">
        <v>1488</v>
      </c>
      <c r="J90" s="19"/>
      <c r="K90" s="19"/>
      <c r="L90" s="19"/>
      <c r="M90" s="20"/>
    </row>
    <row r="91" spans="1:13" x14ac:dyDescent="0.2">
      <c r="A91" s="7" t="s">
        <v>81</v>
      </c>
      <c r="B91" s="19">
        <v>38</v>
      </c>
      <c r="C91" s="19">
        <v>18</v>
      </c>
      <c r="D91" s="19">
        <v>52</v>
      </c>
      <c r="E91" s="51">
        <v>108</v>
      </c>
      <c r="F91" s="19">
        <v>111</v>
      </c>
      <c r="G91" s="19">
        <v>241</v>
      </c>
      <c r="H91" s="19">
        <v>237</v>
      </c>
      <c r="I91" s="51">
        <v>589</v>
      </c>
      <c r="J91" s="19"/>
      <c r="K91" s="19"/>
      <c r="L91" s="19"/>
      <c r="M91" s="20"/>
    </row>
    <row r="92" spans="1:13" x14ac:dyDescent="0.2">
      <c r="A92" s="6" t="str">
        <f>VLOOKUP("&lt;Zeilentitel_11&gt;",Uebersetzungen!$B$3:$E$103,Uebersetzungen!$B$2+1,FALSE)</f>
        <v>Region Surselva</v>
      </c>
      <c r="B92" s="9">
        <v>578</v>
      </c>
      <c r="C92" s="9">
        <v>348</v>
      </c>
      <c r="D92" s="9">
        <v>1425</v>
      </c>
      <c r="E92" s="56">
        <v>2351</v>
      </c>
      <c r="F92" s="9">
        <v>1493</v>
      </c>
      <c r="G92" s="9">
        <v>2492</v>
      </c>
      <c r="H92" s="9">
        <v>7700</v>
      </c>
      <c r="I92" s="56">
        <v>11685</v>
      </c>
      <c r="J92" s="9"/>
      <c r="K92" s="9"/>
      <c r="L92" s="9"/>
      <c r="M92" s="12"/>
    </row>
    <row r="93" spans="1:13" x14ac:dyDescent="0.2">
      <c r="A93" s="7" t="s">
        <v>6</v>
      </c>
      <c r="B93" s="19">
        <v>12</v>
      </c>
      <c r="C93" s="19">
        <v>5</v>
      </c>
      <c r="D93" s="19">
        <v>20</v>
      </c>
      <c r="E93" s="51">
        <v>37</v>
      </c>
      <c r="F93" s="19">
        <v>33</v>
      </c>
      <c r="G93" s="19">
        <v>72</v>
      </c>
      <c r="H93" s="19">
        <v>78</v>
      </c>
      <c r="I93" s="51">
        <v>183</v>
      </c>
      <c r="J93" s="19"/>
      <c r="K93" s="19"/>
      <c r="L93" s="19"/>
      <c r="M93" s="20"/>
    </row>
    <row r="94" spans="1:13" x14ac:dyDescent="0.2">
      <c r="A94" s="7" t="s">
        <v>7</v>
      </c>
      <c r="B94" s="19">
        <v>11</v>
      </c>
      <c r="C94" s="19">
        <v>25</v>
      </c>
      <c r="D94" s="19">
        <v>129</v>
      </c>
      <c r="E94" s="51">
        <v>165</v>
      </c>
      <c r="F94" s="19">
        <v>27</v>
      </c>
      <c r="G94" s="19">
        <v>113</v>
      </c>
      <c r="H94" s="19">
        <v>1184</v>
      </c>
      <c r="I94" s="51">
        <v>1324</v>
      </c>
      <c r="J94" s="19"/>
      <c r="K94" s="19"/>
      <c r="L94" s="19"/>
      <c r="M94" s="20"/>
    </row>
    <row r="95" spans="1:13" x14ac:dyDescent="0.2">
      <c r="A95" s="7" t="s">
        <v>8</v>
      </c>
      <c r="B95" s="19">
        <v>5</v>
      </c>
      <c r="C95" s="19">
        <v>4</v>
      </c>
      <c r="D95" s="19">
        <v>34</v>
      </c>
      <c r="E95" s="51">
        <v>43</v>
      </c>
      <c r="F95" s="19">
        <v>13</v>
      </c>
      <c r="G95" s="19">
        <v>18</v>
      </c>
      <c r="H95" s="19">
        <v>124</v>
      </c>
      <c r="I95" s="51">
        <v>155</v>
      </c>
      <c r="J95" s="19"/>
      <c r="K95" s="19"/>
      <c r="L95" s="19"/>
      <c r="M95" s="20"/>
    </row>
    <row r="96" spans="1:13" x14ac:dyDescent="0.2">
      <c r="A96" s="7" t="s">
        <v>9</v>
      </c>
      <c r="B96" s="19">
        <v>6</v>
      </c>
      <c r="C96" s="19">
        <v>12</v>
      </c>
      <c r="D96" s="19">
        <v>45</v>
      </c>
      <c r="E96" s="51">
        <v>63</v>
      </c>
      <c r="F96" s="19">
        <v>16</v>
      </c>
      <c r="G96" s="19">
        <v>67</v>
      </c>
      <c r="H96" s="19">
        <v>188</v>
      </c>
      <c r="I96" s="51">
        <v>271</v>
      </c>
      <c r="J96" s="19"/>
      <c r="K96" s="19"/>
      <c r="L96" s="19"/>
      <c r="M96" s="20"/>
    </row>
    <row r="97" spans="1:13" x14ac:dyDescent="0.2">
      <c r="A97" s="7" t="s">
        <v>10</v>
      </c>
      <c r="B97" s="19">
        <v>29</v>
      </c>
      <c r="C97" s="19">
        <v>20</v>
      </c>
      <c r="D97" s="19">
        <v>66</v>
      </c>
      <c r="E97" s="51">
        <v>115</v>
      </c>
      <c r="F97" s="19">
        <v>79</v>
      </c>
      <c r="G97" s="19">
        <v>195</v>
      </c>
      <c r="H97" s="19">
        <v>414</v>
      </c>
      <c r="I97" s="51">
        <v>688</v>
      </c>
      <c r="J97" s="19"/>
      <c r="K97" s="19"/>
      <c r="L97" s="19"/>
      <c r="M97" s="20"/>
    </row>
    <row r="98" spans="1:13" x14ac:dyDescent="0.2">
      <c r="A98" s="7" t="s">
        <v>11</v>
      </c>
      <c r="B98" s="19">
        <v>115</v>
      </c>
      <c r="C98" s="19">
        <v>41</v>
      </c>
      <c r="D98" s="19">
        <v>103</v>
      </c>
      <c r="E98" s="51">
        <v>259</v>
      </c>
      <c r="F98" s="19">
        <v>271</v>
      </c>
      <c r="G98" s="19">
        <v>219</v>
      </c>
      <c r="H98" s="19">
        <v>359</v>
      </c>
      <c r="I98" s="51">
        <v>849</v>
      </c>
      <c r="J98" s="19"/>
      <c r="K98" s="19"/>
      <c r="L98" s="19"/>
      <c r="M98" s="20"/>
    </row>
    <row r="99" spans="1:13" x14ac:dyDescent="0.2">
      <c r="A99" s="7" t="s">
        <v>12</v>
      </c>
      <c r="B99" s="19">
        <v>88</v>
      </c>
      <c r="C99" s="19">
        <v>70</v>
      </c>
      <c r="D99" s="19">
        <v>359</v>
      </c>
      <c r="E99" s="51">
        <v>517</v>
      </c>
      <c r="F99" s="19">
        <v>231</v>
      </c>
      <c r="G99" s="19">
        <v>606</v>
      </c>
      <c r="H99" s="19">
        <v>2460</v>
      </c>
      <c r="I99" s="51">
        <v>3297</v>
      </c>
      <c r="J99" s="19"/>
      <c r="K99" s="19"/>
      <c r="L99" s="19"/>
      <c r="M99" s="20"/>
    </row>
    <row r="100" spans="1:13" x14ac:dyDescent="0.2">
      <c r="A100" s="7" t="s">
        <v>23</v>
      </c>
      <c r="B100" s="19">
        <v>76</v>
      </c>
      <c r="C100" s="19">
        <v>15</v>
      </c>
      <c r="D100" s="19">
        <v>64</v>
      </c>
      <c r="E100" s="51">
        <v>155</v>
      </c>
      <c r="F100" s="19">
        <v>198</v>
      </c>
      <c r="G100" s="19">
        <v>60</v>
      </c>
      <c r="H100" s="19">
        <v>189</v>
      </c>
      <c r="I100" s="51">
        <v>447</v>
      </c>
      <c r="J100" s="19"/>
      <c r="K100" s="19"/>
      <c r="L100" s="19"/>
      <c r="M100" s="20"/>
    </row>
    <row r="101" spans="1:13" x14ac:dyDescent="0.2">
      <c r="A101" s="7" t="s">
        <v>82</v>
      </c>
      <c r="B101" s="19">
        <v>54</v>
      </c>
      <c r="C101" s="19">
        <v>31</v>
      </c>
      <c r="D101" s="19">
        <v>112</v>
      </c>
      <c r="E101" s="51">
        <v>197</v>
      </c>
      <c r="F101" s="19">
        <v>144</v>
      </c>
      <c r="G101" s="19">
        <v>173</v>
      </c>
      <c r="H101" s="19">
        <v>429</v>
      </c>
      <c r="I101" s="51">
        <v>746</v>
      </c>
      <c r="J101" s="19"/>
      <c r="K101" s="19"/>
      <c r="L101" s="19"/>
      <c r="M101" s="20"/>
    </row>
    <row r="102" spans="1:13" x14ac:dyDescent="0.2">
      <c r="A102" s="7" t="s">
        <v>83</v>
      </c>
      <c r="B102" s="19">
        <v>33</v>
      </c>
      <c r="C102" s="19">
        <v>31</v>
      </c>
      <c r="D102" s="19">
        <v>137</v>
      </c>
      <c r="E102" s="51">
        <v>201</v>
      </c>
      <c r="F102" s="19">
        <v>85</v>
      </c>
      <c r="G102" s="19">
        <v>381</v>
      </c>
      <c r="H102" s="19">
        <v>761</v>
      </c>
      <c r="I102" s="51">
        <v>1227</v>
      </c>
      <c r="J102" s="19"/>
      <c r="K102" s="19"/>
      <c r="L102" s="19"/>
      <c r="M102" s="20"/>
    </row>
    <row r="103" spans="1:13" x14ac:dyDescent="0.2">
      <c r="A103" s="7" t="s">
        <v>84</v>
      </c>
      <c r="B103" s="19">
        <v>22</v>
      </c>
      <c r="C103" s="19">
        <v>8</v>
      </c>
      <c r="D103" s="19">
        <v>19</v>
      </c>
      <c r="E103" s="51">
        <v>49</v>
      </c>
      <c r="F103" s="19">
        <v>65</v>
      </c>
      <c r="G103" s="19">
        <v>25</v>
      </c>
      <c r="H103" s="19">
        <v>78</v>
      </c>
      <c r="I103" s="51">
        <v>168</v>
      </c>
      <c r="J103" s="19"/>
      <c r="K103" s="19"/>
      <c r="L103" s="19"/>
      <c r="M103" s="20"/>
    </row>
    <row r="104" spans="1:13" x14ac:dyDescent="0.2">
      <c r="A104" s="7" t="s">
        <v>85</v>
      </c>
      <c r="B104" s="19">
        <v>37</v>
      </c>
      <c r="C104" s="19">
        <v>18</v>
      </c>
      <c r="D104" s="19">
        <v>56</v>
      </c>
      <c r="E104" s="51">
        <v>111</v>
      </c>
      <c r="F104" s="19">
        <v>110</v>
      </c>
      <c r="G104" s="19">
        <v>153</v>
      </c>
      <c r="H104" s="19">
        <v>214</v>
      </c>
      <c r="I104" s="51">
        <v>477</v>
      </c>
      <c r="J104" s="19"/>
      <c r="K104" s="19"/>
      <c r="L104" s="19"/>
      <c r="M104" s="20"/>
    </row>
    <row r="105" spans="1:13" x14ac:dyDescent="0.2">
      <c r="A105" s="7" t="s">
        <v>86</v>
      </c>
      <c r="B105" s="19">
        <v>19</v>
      </c>
      <c r="C105" s="19">
        <v>25</v>
      </c>
      <c r="D105" s="19">
        <v>109</v>
      </c>
      <c r="E105" s="51">
        <v>153</v>
      </c>
      <c r="F105" s="19">
        <v>46</v>
      </c>
      <c r="G105" s="19">
        <v>153</v>
      </c>
      <c r="H105" s="19">
        <v>431</v>
      </c>
      <c r="I105" s="51">
        <v>630</v>
      </c>
      <c r="J105" s="19"/>
      <c r="K105" s="19"/>
      <c r="L105" s="19"/>
      <c r="M105" s="20"/>
    </row>
    <row r="106" spans="1:13" x14ac:dyDescent="0.2">
      <c r="A106" s="7" t="s">
        <v>87</v>
      </c>
      <c r="B106" s="19">
        <v>25</v>
      </c>
      <c r="C106" s="19">
        <v>26</v>
      </c>
      <c r="D106" s="19">
        <v>74</v>
      </c>
      <c r="E106" s="51">
        <v>125</v>
      </c>
      <c r="F106" s="19">
        <v>69</v>
      </c>
      <c r="G106" s="19">
        <v>118</v>
      </c>
      <c r="H106" s="19">
        <v>392</v>
      </c>
      <c r="I106" s="51">
        <v>579</v>
      </c>
      <c r="J106" s="19"/>
      <c r="K106" s="19"/>
      <c r="L106" s="19"/>
      <c r="M106" s="20"/>
    </row>
    <row r="107" spans="1:13" x14ac:dyDescent="0.2">
      <c r="A107" s="7" t="s">
        <v>91</v>
      </c>
      <c r="B107" s="19">
        <v>46</v>
      </c>
      <c r="C107" s="19">
        <v>17</v>
      </c>
      <c r="D107" s="19">
        <v>98</v>
      </c>
      <c r="E107" s="51">
        <v>161</v>
      </c>
      <c r="F107" s="19">
        <v>106</v>
      </c>
      <c r="G107" s="19">
        <v>139</v>
      </c>
      <c r="H107" s="19">
        <v>399</v>
      </c>
      <c r="I107" s="51">
        <v>644</v>
      </c>
      <c r="J107" s="19"/>
      <c r="K107" s="19"/>
      <c r="L107" s="19"/>
      <c r="M107" s="20"/>
    </row>
    <row r="108" spans="1:13" x14ac:dyDescent="0.2">
      <c r="A108" s="6" t="str">
        <f>VLOOKUP("&lt;Zeilentitel_12&gt;",Uebersetzungen!$B$3:$E$103,Uebersetzungen!$B$2+1,FALSE)</f>
        <v>Region Viamala</v>
      </c>
      <c r="B108" s="9">
        <v>333</v>
      </c>
      <c r="C108" s="9">
        <v>208</v>
      </c>
      <c r="D108" s="9">
        <v>886</v>
      </c>
      <c r="E108" s="56">
        <v>1427</v>
      </c>
      <c r="F108" s="9">
        <v>908</v>
      </c>
      <c r="G108" s="9">
        <v>1419</v>
      </c>
      <c r="H108" s="9">
        <v>4685</v>
      </c>
      <c r="I108" s="56">
        <v>7012</v>
      </c>
      <c r="J108" s="9"/>
      <c r="K108" s="9"/>
      <c r="L108" s="9"/>
      <c r="M108" s="12"/>
    </row>
    <row r="109" spans="1:13" x14ac:dyDescent="0.2">
      <c r="A109" s="7" t="s">
        <v>13</v>
      </c>
      <c r="B109" s="19">
        <v>4</v>
      </c>
      <c r="C109" s="19">
        <v>0</v>
      </c>
      <c r="D109" s="19">
        <v>25</v>
      </c>
      <c r="E109" s="51">
        <v>29</v>
      </c>
      <c r="F109" s="19">
        <v>12</v>
      </c>
      <c r="G109" s="19">
        <v>0</v>
      </c>
      <c r="H109" s="19">
        <v>164</v>
      </c>
      <c r="I109" s="51">
        <v>176</v>
      </c>
      <c r="J109" s="19"/>
      <c r="K109" s="19"/>
      <c r="L109" s="19"/>
      <c r="M109" s="20"/>
    </row>
    <row r="110" spans="1:13" x14ac:dyDescent="0.2">
      <c r="A110" s="7" t="s">
        <v>14</v>
      </c>
      <c r="B110" s="19">
        <v>4</v>
      </c>
      <c r="C110" s="19">
        <v>7</v>
      </c>
      <c r="D110" s="19">
        <v>17</v>
      </c>
      <c r="E110" s="51">
        <v>28</v>
      </c>
      <c r="F110" s="19">
        <v>10</v>
      </c>
      <c r="G110" s="19">
        <v>29</v>
      </c>
      <c r="H110" s="19">
        <v>396</v>
      </c>
      <c r="I110" s="51">
        <v>435</v>
      </c>
      <c r="J110" s="19"/>
      <c r="K110" s="19"/>
      <c r="L110" s="19"/>
      <c r="M110" s="20"/>
    </row>
    <row r="111" spans="1:13" x14ac:dyDescent="0.2">
      <c r="A111" s="7" t="s">
        <v>15</v>
      </c>
      <c r="B111" s="19">
        <v>14</v>
      </c>
      <c r="C111" s="19">
        <v>9</v>
      </c>
      <c r="D111" s="19">
        <v>36</v>
      </c>
      <c r="E111" s="51">
        <v>59</v>
      </c>
      <c r="F111" s="19">
        <v>32</v>
      </c>
      <c r="G111" s="19">
        <v>44</v>
      </c>
      <c r="H111" s="19">
        <v>310</v>
      </c>
      <c r="I111" s="51">
        <v>386</v>
      </c>
      <c r="J111" s="19"/>
      <c r="K111" s="19"/>
      <c r="L111" s="19"/>
      <c r="M111" s="20"/>
    </row>
    <row r="112" spans="1:13" x14ac:dyDescent="0.2">
      <c r="A112" s="7" t="s">
        <v>16</v>
      </c>
      <c r="B112" s="19">
        <v>6</v>
      </c>
      <c r="C112" s="19">
        <v>22</v>
      </c>
      <c r="D112" s="19">
        <v>43</v>
      </c>
      <c r="E112" s="51">
        <v>71</v>
      </c>
      <c r="F112" s="19">
        <v>14</v>
      </c>
      <c r="G112" s="19">
        <v>161</v>
      </c>
      <c r="H112" s="19">
        <v>115</v>
      </c>
      <c r="I112" s="51">
        <v>290</v>
      </c>
      <c r="J112" s="19"/>
      <c r="K112" s="19"/>
      <c r="L112" s="19"/>
      <c r="M112" s="20"/>
    </row>
    <row r="113" spans="1:13" x14ac:dyDescent="0.2">
      <c r="A113" s="7" t="s">
        <v>17</v>
      </c>
      <c r="B113" s="19">
        <v>48</v>
      </c>
      <c r="C113" s="19">
        <v>41</v>
      </c>
      <c r="D113" s="19">
        <v>89</v>
      </c>
      <c r="E113" s="51">
        <v>178</v>
      </c>
      <c r="F113" s="19">
        <v>138</v>
      </c>
      <c r="G113" s="19">
        <v>256</v>
      </c>
      <c r="H113" s="19">
        <v>760</v>
      </c>
      <c r="I113" s="51">
        <v>1154</v>
      </c>
      <c r="J113" s="19"/>
      <c r="K113" s="19"/>
      <c r="L113" s="19"/>
      <c r="M113" s="20"/>
    </row>
    <row r="114" spans="1:13" x14ac:dyDescent="0.2">
      <c r="A114" s="7" t="s">
        <v>18</v>
      </c>
      <c r="B114" s="19">
        <v>17</v>
      </c>
      <c r="C114" s="19" t="s">
        <v>206</v>
      </c>
      <c r="D114" s="19">
        <v>12</v>
      </c>
      <c r="E114" s="51">
        <v>32</v>
      </c>
      <c r="F114" s="19">
        <v>44</v>
      </c>
      <c r="G114" s="19" t="s">
        <v>206</v>
      </c>
      <c r="H114" s="19">
        <v>23</v>
      </c>
      <c r="I114" s="51">
        <v>71</v>
      </c>
      <c r="J114" s="19"/>
      <c r="K114" s="19"/>
      <c r="L114" s="19"/>
      <c r="M114" s="20"/>
    </row>
    <row r="115" spans="1:13" x14ac:dyDescent="0.2">
      <c r="A115" s="7" t="s">
        <v>19</v>
      </c>
      <c r="B115" s="19">
        <v>10</v>
      </c>
      <c r="C115" s="19" t="s">
        <v>206</v>
      </c>
      <c r="D115" s="19">
        <v>27</v>
      </c>
      <c r="E115" s="51">
        <v>39</v>
      </c>
      <c r="F115" s="19">
        <v>26</v>
      </c>
      <c r="G115" s="19" t="s">
        <v>206</v>
      </c>
      <c r="H115" s="19">
        <v>55</v>
      </c>
      <c r="I115" s="51">
        <v>86</v>
      </c>
      <c r="J115" s="19"/>
      <c r="K115" s="19"/>
      <c r="L115" s="19"/>
      <c r="M115" s="20"/>
    </row>
    <row r="116" spans="1:13" x14ac:dyDescent="0.2">
      <c r="A116" s="7" t="s">
        <v>20</v>
      </c>
      <c r="B116" s="19">
        <v>11</v>
      </c>
      <c r="C116" s="19">
        <v>40</v>
      </c>
      <c r="D116" s="19">
        <v>287</v>
      </c>
      <c r="E116" s="51">
        <v>338</v>
      </c>
      <c r="F116" s="19">
        <v>28</v>
      </c>
      <c r="G116" s="19">
        <v>542</v>
      </c>
      <c r="H116" s="19">
        <v>1710</v>
      </c>
      <c r="I116" s="51">
        <v>2280</v>
      </c>
      <c r="J116" s="19"/>
      <c r="K116" s="19"/>
      <c r="L116" s="19"/>
      <c r="M116" s="20"/>
    </row>
    <row r="117" spans="1:13" x14ac:dyDescent="0.2">
      <c r="A117" s="7" t="s">
        <v>21</v>
      </c>
      <c r="B117" s="19">
        <v>19</v>
      </c>
      <c r="C117" s="19" t="s">
        <v>206</v>
      </c>
      <c r="D117" s="19">
        <v>10</v>
      </c>
      <c r="E117" s="51">
        <v>31</v>
      </c>
      <c r="F117" s="19">
        <v>45</v>
      </c>
      <c r="G117" s="19" t="s">
        <v>206</v>
      </c>
      <c r="H117" s="19">
        <v>29</v>
      </c>
      <c r="I117" s="51">
        <v>76</v>
      </c>
      <c r="J117" s="19"/>
      <c r="K117" s="19"/>
      <c r="L117" s="19"/>
      <c r="M117" s="20"/>
    </row>
    <row r="118" spans="1:13" x14ac:dyDescent="0.2">
      <c r="A118" s="7" t="s">
        <v>22</v>
      </c>
      <c r="B118" s="19">
        <v>9</v>
      </c>
      <c r="C118" s="19">
        <v>0</v>
      </c>
      <c r="D118" s="19">
        <v>13</v>
      </c>
      <c r="E118" s="51">
        <v>22</v>
      </c>
      <c r="F118" s="19">
        <v>28</v>
      </c>
      <c r="G118" s="19">
        <v>0</v>
      </c>
      <c r="H118" s="19">
        <v>30</v>
      </c>
      <c r="I118" s="51">
        <v>58</v>
      </c>
      <c r="J118" s="19"/>
      <c r="K118" s="19"/>
      <c r="L118" s="19"/>
      <c r="M118" s="20"/>
    </row>
    <row r="119" spans="1:13" x14ac:dyDescent="0.2">
      <c r="A119" s="7" t="s">
        <v>24</v>
      </c>
      <c r="B119" s="19">
        <v>52</v>
      </c>
      <c r="C119" s="19">
        <v>25</v>
      </c>
      <c r="D119" s="19">
        <v>124</v>
      </c>
      <c r="E119" s="51">
        <v>201</v>
      </c>
      <c r="F119" s="19">
        <v>140</v>
      </c>
      <c r="G119" s="19">
        <v>48</v>
      </c>
      <c r="H119" s="19">
        <v>283</v>
      </c>
      <c r="I119" s="51">
        <v>471</v>
      </c>
      <c r="J119" s="19"/>
      <c r="K119" s="19"/>
      <c r="L119" s="19"/>
      <c r="M119" s="20"/>
    </row>
    <row r="120" spans="1:13" x14ac:dyDescent="0.2">
      <c r="A120" s="7" t="s">
        <v>25</v>
      </c>
      <c r="B120" s="19">
        <v>15</v>
      </c>
      <c r="C120" s="19" t="s">
        <v>206</v>
      </c>
      <c r="D120" s="19">
        <v>16</v>
      </c>
      <c r="E120" s="51">
        <v>33</v>
      </c>
      <c r="F120" s="19">
        <v>41</v>
      </c>
      <c r="G120" s="19" t="s">
        <v>206</v>
      </c>
      <c r="H120" s="19">
        <v>53</v>
      </c>
      <c r="I120" s="51">
        <v>109</v>
      </c>
      <c r="J120" s="19"/>
      <c r="K120" s="19"/>
      <c r="L120" s="19"/>
      <c r="M120" s="20"/>
    </row>
    <row r="121" spans="1:13" x14ac:dyDescent="0.2">
      <c r="A121" s="7" t="s">
        <v>26</v>
      </c>
      <c r="B121" s="19">
        <v>8</v>
      </c>
      <c r="C121" s="19">
        <v>4</v>
      </c>
      <c r="D121" s="19">
        <v>7</v>
      </c>
      <c r="E121" s="51">
        <v>19</v>
      </c>
      <c r="F121" s="19">
        <v>25</v>
      </c>
      <c r="G121" s="19">
        <v>33</v>
      </c>
      <c r="H121" s="19">
        <v>15</v>
      </c>
      <c r="I121" s="51">
        <v>73</v>
      </c>
      <c r="J121" s="19"/>
      <c r="K121" s="19"/>
      <c r="L121" s="19"/>
      <c r="M121" s="20"/>
    </row>
    <row r="122" spans="1:13" x14ac:dyDescent="0.2">
      <c r="A122" s="7" t="s">
        <v>27</v>
      </c>
      <c r="B122" s="19">
        <v>15</v>
      </c>
      <c r="C122" s="19">
        <v>22</v>
      </c>
      <c r="D122" s="19">
        <v>63</v>
      </c>
      <c r="E122" s="51">
        <v>100</v>
      </c>
      <c r="F122" s="19">
        <v>48</v>
      </c>
      <c r="G122" s="19">
        <v>100</v>
      </c>
      <c r="H122" s="19">
        <v>312</v>
      </c>
      <c r="I122" s="51">
        <v>460</v>
      </c>
      <c r="J122" s="19"/>
      <c r="K122" s="19"/>
      <c r="L122" s="19"/>
      <c r="M122" s="20"/>
    </row>
    <row r="123" spans="1:13" x14ac:dyDescent="0.2">
      <c r="A123" s="7" t="s">
        <v>28</v>
      </c>
      <c r="B123" s="19" t="s">
        <v>206</v>
      </c>
      <c r="C123" s="19" t="s">
        <v>206</v>
      </c>
      <c r="D123" s="19">
        <v>6</v>
      </c>
      <c r="E123" s="51">
        <v>11</v>
      </c>
      <c r="F123" s="19" t="s">
        <v>206</v>
      </c>
      <c r="G123" s="19" t="s">
        <v>206</v>
      </c>
      <c r="H123" s="19">
        <v>25</v>
      </c>
      <c r="I123" s="51">
        <v>44</v>
      </c>
      <c r="J123" s="19"/>
      <c r="K123" s="19"/>
      <c r="L123" s="19"/>
      <c r="M123" s="20"/>
    </row>
    <row r="124" spans="1:13" x14ac:dyDescent="0.2">
      <c r="A124" s="7" t="s">
        <v>29</v>
      </c>
      <c r="B124" s="19">
        <v>12</v>
      </c>
      <c r="C124" s="19">
        <v>9</v>
      </c>
      <c r="D124" s="19">
        <v>29</v>
      </c>
      <c r="E124" s="51">
        <v>50</v>
      </c>
      <c r="F124" s="19">
        <v>34</v>
      </c>
      <c r="G124" s="19">
        <v>102</v>
      </c>
      <c r="H124" s="19">
        <v>65</v>
      </c>
      <c r="I124" s="51">
        <v>201</v>
      </c>
      <c r="J124" s="19"/>
      <c r="K124" s="19"/>
      <c r="L124" s="19"/>
      <c r="M124" s="20"/>
    </row>
    <row r="125" spans="1:13" x14ac:dyDescent="0.2">
      <c r="A125" s="7" t="s">
        <v>30</v>
      </c>
      <c r="B125" s="19" t="s">
        <v>206</v>
      </c>
      <c r="C125" s="19" t="s">
        <v>206</v>
      </c>
      <c r="D125" s="19">
        <v>6</v>
      </c>
      <c r="E125" s="51">
        <v>12</v>
      </c>
      <c r="F125" s="19" t="s">
        <v>206</v>
      </c>
      <c r="G125" s="19" t="s">
        <v>206</v>
      </c>
      <c r="H125" s="19">
        <v>10</v>
      </c>
      <c r="I125" s="51">
        <v>36</v>
      </c>
      <c r="J125" s="19"/>
      <c r="K125" s="19"/>
      <c r="L125" s="19"/>
      <c r="M125" s="20"/>
    </row>
    <row r="126" spans="1:13" x14ac:dyDescent="0.2">
      <c r="A126" s="7" t="s">
        <v>93</v>
      </c>
      <c r="B126" s="19">
        <v>47</v>
      </c>
      <c r="C126" s="19">
        <v>14</v>
      </c>
      <c r="D126" s="19">
        <v>47</v>
      </c>
      <c r="E126" s="51">
        <v>108</v>
      </c>
      <c r="F126" s="19">
        <v>121</v>
      </c>
      <c r="G126" s="19">
        <v>42</v>
      </c>
      <c r="H126" s="19">
        <v>228</v>
      </c>
      <c r="I126" s="51">
        <v>391</v>
      </c>
      <c r="J126" s="19"/>
      <c r="K126" s="19"/>
      <c r="L126" s="19"/>
      <c r="M126" s="20"/>
    </row>
    <row r="127" spans="1:13" x14ac:dyDescent="0.2">
      <c r="A127" s="7" t="s">
        <v>102</v>
      </c>
      <c r="B127" s="19">
        <v>36</v>
      </c>
      <c r="C127" s="19" t="s">
        <v>206</v>
      </c>
      <c r="D127" s="19">
        <v>29</v>
      </c>
      <c r="E127" s="51">
        <v>66</v>
      </c>
      <c r="F127" s="19">
        <v>112</v>
      </c>
      <c r="G127" s="19" t="s">
        <v>206</v>
      </c>
      <c r="H127" s="19">
        <v>102</v>
      </c>
      <c r="I127" s="51">
        <v>215</v>
      </c>
      <c r="J127" s="19"/>
      <c r="K127" s="19"/>
      <c r="L127" s="19"/>
      <c r="M127" s="20"/>
    </row>
    <row r="128" spans="1:13" x14ac:dyDescent="0.2">
      <c r="A128" s="7"/>
      <c r="B128" s="57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M128" s="78"/>
    </row>
    <row r="129" spans="1:13" x14ac:dyDescent="0.2">
      <c r="A129" s="18" t="str">
        <f>VLOOKUP("&lt;Zeilentitel_1&gt;",Uebersetzungen!$B$3:$E$103,Uebersetzungen!$B$2+1,FALSE)</f>
        <v>GRAUBÜNDEN</v>
      </c>
      <c r="B129" s="59">
        <v>2667</v>
      </c>
      <c r="C129" s="60">
        <v>3019</v>
      </c>
      <c r="D129" s="60">
        <v>15184</v>
      </c>
      <c r="E129" s="61">
        <v>20870</v>
      </c>
      <c r="F129" s="59">
        <v>7332</v>
      </c>
      <c r="G129" s="60">
        <v>26715</v>
      </c>
      <c r="H129" s="60">
        <v>94453</v>
      </c>
      <c r="I129" s="61">
        <v>128500</v>
      </c>
      <c r="J129" s="59"/>
      <c r="K129" s="60"/>
      <c r="L129" s="60"/>
      <c r="M129" s="62"/>
    </row>
    <row r="130" spans="1:13" x14ac:dyDescent="0.2">
      <c r="A130" s="16" t="str">
        <f>VLOOKUP("&lt;Zeilentitel_2&gt;",Uebersetzungen!$B$3:$E$103,Uebersetzungen!$B$2+1,FALSE)</f>
        <v>Region Albula</v>
      </c>
      <c r="B130" s="63">
        <v>193</v>
      </c>
      <c r="C130" s="19">
        <v>159</v>
      </c>
      <c r="D130" s="19">
        <v>712</v>
      </c>
      <c r="E130" s="51">
        <v>1064</v>
      </c>
      <c r="F130" s="19">
        <v>540</v>
      </c>
      <c r="G130" s="19">
        <v>987</v>
      </c>
      <c r="H130" s="19">
        <v>3988</v>
      </c>
      <c r="I130" s="51">
        <v>5515</v>
      </c>
      <c r="J130" s="19"/>
      <c r="K130" s="19"/>
      <c r="L130" s="19"/>
      <c r="M130" s="20"/>
    </row>
    <row r="131" spans="1:13" x14ac:dyDescent="0.2">
      <c r="A131" s="16" t="str">
        <f>VLOOKUP("&lt;Zeilentitel_3&gt;",Uebersetzungen!$B$3:$E$103,Uebersetzungen!$B$2+1,FALSE)</f>
        <v>Region Bernina</v>
      </c>
      <c r="B131" s="63">
        <v>101</v>
      </c>
      <c r="C131" s="19">
        <v>117</v>
      </c>
      <c r="D131" s="19">
        <v>338</v>
      </c>
      <c r="E131" s="51">
        <v>556</v>
      </c>
      <c r="F131" s="19">
        <v>310</v>
      </c>
      <c r="G131" s="19">
        <v>970</v>
      </c>
      <c r="H131" s="19">
        <v>1483</v>
      </c>
      <c r="I131" s="51">
        <v>2763</v>
      </c>
      <c r="J131" s="19"/>
      <c r="K131" s="19"/>
      <c r="L131" s="19"/>
      <c r="M131" s="20"/>
    </row>
    <row r="132" spans="1:13" x14ac:dyDescent="0.2">
      <c r="A132" s="16" t="str">
        <f>VLOOKUP("&lt;Zeilentitel_4&gt;",Uebersetzungen!$B$3:$E$103,Uebersetzungen!$B$2+1,FALSE)</f>
        <v>Region Engiadina Bassa/Val Müstair</v>
      </c>
      <c r="B132" s="63">
        <v>241</v>
      </c>
      <c r="C132" s="19">
        <v>197</v>
      </c>
      <c r="D132" s="19">
        <v>893</v>
      </c>
      <c r="E132" s="51">
        <v>1331</v>
      </c>
      <c r="F132" s="19">
        <v>641</v>
      </c>
      <c r="G132" s="19">
        <v>1335</v>
      </c>
      <c r="H132" s="19">
        <v>5065</v>
      </c>
      <c r="I132" s="51">
        <v>7041</v>
      </c>
      <c r="J132" s="19"/>
      <c r="K132" s="19"/>
      <c r="L132" s="19"/>
      <c r="M132" s="20"/>
    </row>
    <row r="133" spans="1:13" x14ac:dyDescent="0.2">
      <c r="A133" s="16" t="str">
        <f>VLOOKUP("&lt;Zeilentitel_5&gt;",Uebersetzungen!$B$3:$E$103,Uebersetzungen!$B$2+1,FALSE)</f>
        <v>Region Imboden</v>
      </c>
      <c r="B133" s="63">
        <v>90</v>
      </c>
      <c r="C133" s="19">
        <v>224</v>
      </c>
      <c r="D133" s="19">
        <v>923</v>
      </c>
      <c r="E133" s="51">
        <v>1237</v>
      </c>
      <c r="F133" s="19">
        <v>295</v>
      </c>
      <c r="G133" s="19">
        <v>3312</v>
      </c>
      <c r="H133" s="19">
        <v>4053</v>
      </c>
      <c r="I133" s="51">
        <v>7660</v>
      </c>
      <c r="J133" s="19"/>
      <c r="K133" s="19"/>
      <c r="L133" s="19"/>
      <c r="M133" s="20"/>
    </row>
    <row r="134" spans="1:13" x14ac:dyDescent="0.2">
      <c r="A134" s="16" t="str">
        <f>VLOOKUP("&lt;Zeilentitel_6&gt;",Uebersetzungen!$B$3:$E$103,Uebersetzungen!$B$2+1,FALSE)</f>
        <v>Region Landquart</v>
      </c>
      <c r="B134" s="63">
        <v>269</v>
      </c>
      <c r="C134" s="19">
        <v>354</v>
      </c>
      <c r="D134" s="19">
        <v>1336</v>
      </c>
      <c r="E134" s="51">
        <v>1959</v>
      </c>
      <c r="F134" s="19">
        <v>898</v>
      </c>
      <c r="G134" s="19">
        <v>4064</v>
      </c>
      <c r="H134" s="19">
        <v>6937</v>
      </c>
      <c r="I134" s="51">
        <v>11899</v>
      </c>
      <c r="J134" s="19"/>
      <c r="K134" s="19"/>
      <c r="L134" s="19"/>
      <c r="M134" s="20"/>
    </row>
    <row r="135" spans="1:13" x14ac:dyDescent="0.2">
      <c r="A135" s="16" t="str">
        <f>VLOOKUP("&lt;Zeilentitel_7&gt;",Uebersetzungen!$B$3:$E$103,Uebersetzungen!$B$2+1,FALSE)</f>
        <v>Region Maloja</v>
      </c>
      <c r="B135" s="63">
        <v>119</v>
      </c>
      <c r="C135" s="19">
        <v>311</v>
      </c>
      <c r="D135" s="19">
        <v>2165</v>
      </c>
      <c r="E135" s="51">
        <v>2595</v>
      </c>
      <c r="F135" s="19">
        <v>356</v>
      </c>
      <c r="G135" s="19">
        <v>2959</v>
      </c>
      <c r="H135" s="19">
        <v>14600</v>
      </c>
      <c r="I135" s="51">
        <v>17915</v>
      </c>
      <c r="J135" s="19"/>
      <c r="K135" s="19"/>
      <c r="L135" s="19"/>
      <c r="M135" s="20"/>
    </row>
    <row r="136" spans="1:13" x14ac:dyDescent="0.2">
      <c r="A136" s="16" t="str">
        <f>VLOOKUP("&lt;Zeilentitel_8&gt;",Uebersetzungen!$B$3:$E$103,Uebersetzungen!$B$2+1,FALSE)</f>
        <v>Region Moesa</v>
      </c>
      <c r="B136" s="63">
        <v>128</v>
      </c>
      <c r="C136" s="19">
        <v>187</v>
      </c>
      <c r="D136" s="19">
        <v>710</v>
      </c>
      <c r="E136" s="51">
        <v>1025</v>
      </c>
      <c r="F136" s="19">
        <v>275</v>
      </c>
      <c r="G136" s="19">
        <v>1295</v>
      </c>
      <c r="H136" s="19">
        <v>2069</v>
      </c>
      <c r="I136" s="51">
        <v>3639</v>
      </c>
      <c r="J136" s="19"/>
      <c r="K136" s="19"/>
      <c r="L136" s="19"/>
      <c r="M136" s="20"/>
    </row>
    <row r="137" spans="1:13" x14ac:dyDescent="0.2">
      <c r="A137" s="16" t="str">
        <f>VLOOKUP("&lt;Zeilentitel_9&gt;",Uebersetzungen!$B$3:$E$103,Uebersetzungen!$B$2+1,FALSE)</f>
        <v>Region Plessur</v>
      </c>
      <c r="B137" s="63">
        <v>150</v>
      </c>
      <c r="C137" s="19">
        <v>476</v>
      </c>
      <c r="D137" s="19">
        <v>3959</v>
      </c>
      <c r="E137" s="51">
        <v>4585</v>
      </c>
      <c r="F137" s="19">
        <v>429</v>
      </c>
      <c r="G137" s="19">
        <v>4395</v>
      </c>
      <c r="H137" s="19">
        <v>32148</v>
      </c>
      <c r="I137" s="51">
        <v>36972</v>
      </c>
      <c r="J137" s="19"/>
      <c r="K137" s="19"/>
      <c r="L137" s="19"/>
      <c r="M137" s="20"/>
    </row>
    <row r="138" spans="1:13" x14ac:dyDescent="0.2">
      <c r="A138" s="16" t="str">
        <f>VLOOKUP("&lt;Zeilentitel_10&gt;",Uebersetzungen!$B$3:$E$103,Uebersetzungen!$B$2+1,FALSE)</f>
        <v>Region Prättigau/Davos</v>
      </c>
      <c r="B138" s="63">
        <v>465</v>
      </c>
      <c r="C138" s="19">
        <v>438</v>
      </c>
      <c r="D138" s="19">
        <v>1837</v>
      </c>
      <c r="E138" s="51">
        <v>2740</v>
      </c>
      <c r="F138" s="19">
        <v>1187</v>
      </c>
      <c r="G138" s="19">
        <v>3487</v>
      </c>
      <c r="H138" s="19">
        <v>11725</v>
      </c>
      <c r="I138" s="51">
        <v>16399</v>
      </c>
      <c r="J138" s="19"/>
      <c r="K138" s="19"/>
      <c r="L138" s="19"/>
      <c r="M138" s="20"/>
    </row>
    <row r="139" spans="1:13" x14ac:dyDescent="0.2">
      <c r="A139" s="16" t="str">
        <f>VLOOKUP("&lt;Zeilentitel_11&gt;",Uebersetzungen!$B$3:$E$103,Uebersetzungen!$B$2+1,FALSE)</f>
        <v>Region Surselva</v>
      </c>
      <c r="B139" s="63">
        <v>578</v>
      </c>
      <c r="C139" s="19">
        <v>348</v>
      </c>
      <c r="D139" s="19">
        <v>1425</v>
      </c>
      <c r="E139" s="51">
        <v>2351</v>
      </c>
      <c r="F139" s="19">
        <v>1493</v>
      </c>
      <c r="G139" s="19">
        <v>2492</v>
      </c>
      <c r="H139" s="19">
        <v>7700</v>
      </c>
      <c r="I139" s="51">
        <v>11685</v>
      </c>
      <c r="J139" s="19"/>
      <c r="K139" s="19"/>
      <c r="L139" s="19"/>
      <c r="M139" s="20"/>
    </row>
    <row r="140" spans="1:13" ht="13.5" thickBot="1" x14ac:dyDescent="0.25">
      <c r="A140" s="17" t="str">
        <f>VLOOKUP("&lt;Zeilentitel_12&gt;",Uebersetzungen!$B$3:$E$103,Uebersetzungen!$B$2+1,FALSE)</f>
        <v>Region Viamala</v>
      </c>
      <c r="B140" s="69">
        <v>333</v>
      </c>
      <c r="C140" s="64">
        <v>208</v>
      </c>
      <c r="D140" s="64">
        <v>886</v>
      </c>
      <c r="E140" s="65">
        <v>1427</v>
      </c>
      <c r="F140" s="64">
        <v>908</v>
      </c>
      <c r="G140" s="64">
        <v>1419</v>
      </c>
      <c r="H140" s="64">
        <v>4685</v>
      </c>
      <c r="I140" s="65">
        <v>7012</v>
      </c>
      <c r="J140" s="64"/>
      <c r="K140" s="64"/>
      <c r="L140" s="64"/>
      <c r="M140" s="79"/>
    </row>
    <row r="142" spans="1:13" x14ac:dyDescent="0.2">
      <c r="A142" s="10" t="str">
        <f>VLOOKUP("&lt;Legende_1&gt;",Uebersetzungen!$B$3:$E$352,Uebersetzungen!$B$2+1,FALSE)</f>
        <v>* aus Datenschutzgründen nicht einzeln ausgewiesen</v>
      </c>
    </row>
    <row r="144" spans="1:13" x14ac:dyDescent="0.2">
      <c r="A144" s="5" t="str">
        <f>VLOOKUP("&lt;Quelle_1&gt;",Uebersetzungen!$B$3:$E$56,Uebersetzungen!$B$2+1,FALSE)</f>
        <v>Quelle: BFS (STATENT)</v>
      </c>
    </row>
    <row r="145" spans="1:1" x14ac:dyDescent="0.2">
      <c r="A145" s="10" t="str">
        <f>VLOOKUP("&lt;Aktualisierung&gt;",Uebersetzungen!$B$3:$E$56,Uebersetzungen!$B$2+1,FALSE)</f>
        <v>Letztmals aktualisiert am: 22.08.2024</v>
      </c>
    </row>
  </sheetData>
  <sheetProtection sheet="1" objects="1" scenarios="1"/>
  <mergeCells count="5">
    <mergeCell ref="A7:E7"/>
    <mergeCell ref="A9:J9"/>
    <mergeCell ref="B12:E12"/>
    <mergeCell ref="F12:I12"/>
    <mergeCell ref="J12:M12"/>
  </mergeCells>
  <pageMargins left="0.7" right="0.7" top="0.78740157499999996" bottom="0.78740157499999996" header="0.3" footer="0.3"/>
  <pageSetup paperSize="9" scale="3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Option Button 1">
              <controlPr defaultSize="0" autoFill="0" autoLine="0" autoPict="0">
                <anchor moveWithCells="1">
                  <from>
                    <xdr:col>4</xdr:col>
                    <xdr:colOff>990600</xdr:colOff>
                    <xdr:row>1</xdr:row>
                    <xdr:rowOff>114300</xdr:rowOff>
                  </from>
                  <to>
                    <xdr:col>5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4</xdr:col>
                    <xdr:colOff>990600</xdr:colOff>
                    <xdr:row>2</xdr:row>
                    <xdr:rowOff>104775</xdr:rowOff>
                  </from>
                  <to>
                    <xdr:col>6</xdr:col>
                    <xdr:colOff>142875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4</xdr:col>
                    <xdr:colOff>990600</xdr:colOff>
                    <xdr:row>3</xdr:row>
                    <xdr:rowOff>66675</xdr:rowOff>
                  </from>
                  <to>
                    <xdr:col>5</xdr:col>
                    <xdr:colOff>904875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5A33B2A6CCB547A161950A270407E3" ma:contentTypeVersion="6" ma:contentTypeDescription="Ein neues Dokument erstellen." ma:contentTypeScope="" ma:versionID="30c8e58aff0c29f51bc0baaf72acff20">
  <xsd:schema xmlns:xsd="http://www.w3.org/2001/XMLSchema" xmlns:xs="http://www.w3.org/2001/XMLSchema" xmlns:p="http://schemas.microsoft.com/office/2006/metadata/properties" xmlns:ns1="http://schemas.microsoft.com/sharepoint/v3" xmlns:ns2="7454599f-d106-457b-8c57-c701db197486" targetNamespace="http://schemas.microsoft.com/office/2006/metadata/properties" ma:root="true" ma:fieldsID="6f9bf5ebc84e314b5d8bed6c82c25cb6" ns1:_="" ns2:_="">
    <xsd:import namespace="http://schemas.microsoft.com/sharepoint/v3"/>
    <xsd:import namespace="7454599f-d106-457b-8c57-c701db19748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4599f-d106-457b-8c57-c701db197486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7454599f-d106-457b-8c57-c701db197486">Unternehmen</Kategorie>
    <Titel_IT xmlns="7454599f-d106-457b-8c57-c701db197486">Stabilimenti e persone occupate nei comuni grigionesi per settori economici, 2011-2022</Titel_IT>
    <Benutzerdefinierte_x0020_ID xmlns="7454599f-d106-457b-8c57-c701db197486">1002</Benutzerdefinierte_x0020_ID>
    <PublishingExpirationDate xmlns="http://schemas.microsoft.com/sharepoint/v3" xsi:nil="true"/>
    <Titel_DE xmlns="7454599f-d106-457b-8c57-c701db197486">Arbeitsstätten und Beschäftigte in den Bündner Gemeinden nach Wirtschaftssektoren, 2011-2022</Titel_DE>
    <PublishingStartDate xmlns="http://schemas.microsoft.com/sharepoint/v3" xsi:nil="true"/>
    <Titel_RM xmlns="7454599f-d106-457b-8c57-c701db197486">Lieus da lavur e persunas occupadas en las vischnancas grischunas tenor secturs economics, 2011-2022</Titel_RM>
  </documentManagement>
</p:properties>
</file>

<file path=customXml/itemProps1.xml><?xml version="1.0" encoding="utf-8"?>
<ds:datastoreItem xmlns:ds="http://schemas.openxmlformats.org/officeDocument/2006/customXml" ds:itemID="{053FCF06-8EDC-43B5-BE79-95A719ADCCB0}"/>
</file>

<file path=customXml/itemProps2.xml><?xml version="1.0" encoding="utf-8"?>
<ds:datastoreItem xmlns:ds="http://schemas.openxmlformats.org/officeDocument/2006/customXml" ds:itemID="{D2382AC6-4AEB-438E-851B-CA7BA2098FD0}"/>
</file>

<file path=customXml/itemProps3.xml><?xml version="1.0" encoding="utf-8"?>
<ds:datastoreItem xmlns:ds="http://schemas.openxmlformats.org/officeDocument/2006/customXml" ds:itemID="{0FBFE8F2-6617-4106-90F3-E82E0FF407B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Uebersetzungen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Arbeitsstätten und Beschäftigte in den Gemeinden nach Wirtschaftssektoren</dc:title>
  <dc:creator>Luzius.Stricker@awt.gr.ch</dc:creator>
  <cp:lastModifiedBy>Stricker Luzius</cp:lastModifiedBy>
  <dcterms:created xsi:type="dcterms:W3CDTF">2016-08-08T08:05:48Z</dcterms:created>
  <dcterms:modified xsi:type="dcterms:W3CDTF">2024-08-16T13:50:45Z</dcterms:modified>
  <cp:category>STATENT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0x010100A85A33B2A6CCB547A161950A270407E3</vt:lpwstr>
  </property>
</Properties>
</file>